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trel.sharepoint.com/sites/Marketing/Shared Documents/_EVENTS/2023 Events/03. Protein Conference/"/>
    </mc:Choice>
  </mc:AlternateContent>
  <xr:revisionPtr revIDLastSave="1545" documentId="8_{D2EF586C-0777-40FE-BC01-7F7717930EE5}" xr6:coauthVersionLast="47" xr6:coauthVersionMax="47" xr10:uidLastSave="{41FB05F3-A9C2-4CDF-B1F9-B6BFB2B265AA}"/>
  <bookViews>
    <workbookView xWindow="28680" yWindow="-120" windowWidth="29040" windowHeight="15840" activeTab="4" xr2:uid="{00000000-000D-0000-FFFF-FFFF00000000}"/>
  </bookViews>
  <sheets>
    <sheet name="Event Details" sheetId="12" r:id="rId1"/>
    <sheet name="Event To-Do List" sheetId="16" r:id="rId2"/>
    <sheet name="Sponsors" sheetId="18" r:id="rId3"/>
    <sheet name="Trade Stalls" sheetId="20" r:id="rId4"/>
    <sheet name="Budget" sheetId="19" r:id="rId5"/>
    <sheet name="YES_Seating Chart" sheetId="4" state="hidden" r:id="rId6"/>
    <sheet name="Contacts " sheetId="24" r:id="rId7"/>
    <sheet name="RSVP" sheetId="17" r:id="rId8"/>
    <sheet name="Speaker" sheetId="25" r:id="rId9"/>
    <sheet name="Media" sheetId="28" r:id="rId10"/>
  </sheets>
  <externalReferences>
    <externalReference r:id="rId11"/>
    <externalReference r:id="rId12"/>
    <externalReference r:id="rId13"/>
  </externalReferences>
  <definedNames>
    <definedName name="_xlnm._FilterDatabase" localSheetId="1" hidden="1">'Event To-Do List'!#REF!</definedName>
    <definedName name="_xlnm._FilterDatabase" localSheetId="5" hidden="1">'YES_Seating Chart'!$A$1:$L$126</definedName>
    <definedName name="_xlnm.Print_Area" localSheetId="1">'Event To-Do List'!$A$1:$H$31</definedName>
    <definedName name="Priority">'[1]Action Items'!$L$5:$L$7</definedName>
    <definedName name="Type">'[2]Maintenance Work Order'!#REF!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9" l="1"/>
  <c r="H28" i="19"/>
  <c r="H29" i="19"/>
  <c r="H30" i="19"/>
  <c r="H31" i="19"/>
  <c r="G22" i="19"/>
  <c r="G23" i="19" s="1"/>
  <c r="E56" i="19"/>
  <c r="F50" i="19"/>
  <c r="F49" i="19"/>
  <c r="H48" i="19"/>
  <c r="F47" i="19"/>
  <c r="F46" i="19"/>
  <c r="H45" i="19"/>
  <c r="H51" i="19"/>
  <c r="H40" i="19"/>
  <c r="H38" i="19"/>
  <c r="H36" i="19"/>
  <c r="H56" i="19"/>
  <c r="H44" i="19"/>
  <c r="H43" i="19"/>
  <c r="H39" i="19" l="1"/>
  <c r="H42" i="19"/>
  <c r="H54" i="19"/>
  <c r="F21" i="19"/>
  <c r="H21" i="19" s="1"/>
  <c r="F20" i="19"/>
  <c r="H20" i="19" s="1"/>
  <c r="H55" i="19"/>
  <c r="H53" i="19" l="1"/>
  <c r="H22" i="19"/>
  <c r="H17" i="19"/>
  <c r="E42" i="19"/>
  <c r="C39" i="19"/>
  <c r="E41" i="19"/>
  <c r="D35" i="19" l="1"/>
  <c r="H35" i="19"/>
  <c r="H37" i="19"/>
  <c r="H27" i="19"/>
  <c r="H33" i="19"/>
  <c r="H26" i="19" l="1"/>
  <c r="H3" i="19" s="1"/>
  <c r="E55" i="19"/>
  <c r="E37" i="19"/>
  <c r="E35" i="19"/>
  <c r="H10" i="19" l="1"/>
  <c r="F14" i="19"/>
  <c r="F9" i="19"/>
  <c r="H9" i="19" s="1"/>
  <c r="F11" i="19"/>
  <c r="H11" i="19" s="1"/>
  <c r="F12" i="19"/>
  <c r="H12" i="19" s="1"/>
  <c r="F13" i="19"/>
  <c r="H13" i="19" s="1"/>
  <c r="F16" i="19"/>
  <c r="H16" i="19" s="1"/>
  <c r="E34" i="19"/>
  <c r="E27" i="19"/>
  <c r="E9" i="19"/>
  <c r="E11" i="19"/>
  <c r="E12" i="19"/>
  <c r="E13" i="19"/>
  <c r="E16" i="19"/>
  <c r="E20" i="19"/>
  <c r="E21" i="19"/>
  <c r="E33" i="19"/>
  <c r="E54" i="19"/>
  <c r="E53" i="19" s="1"/>
  <c r="E26" i="19" l="1"/>
  <c r="H8" i="19"/>
  <c r="H2" i="19" s="1"/>
  <c r="E19" i="19"/>
  <c r="E8" i="19"/>
  <c r="N27" i="19" l="1"/>
  <c r="N32" i="19" s="1"/>
  <c r="B2" i="19"/>
  <c r="H5" i="19"/>
  <c r="B3" i="19"/>
  <c r="L119" i="4"/>
  <c r="L120" i="4" s="1"/>
  <c r="L2" i="4"/>
  <c r="L4" i="4"/>
  <c r="N2" i="4"/>
  <c r="B5" i="19" l="1"/>
</calcChain>
</file>

<file path=xl/sharedStrings.xml><?xml version="1.0" encoding="utf-8"?>
<sst xmlns="http://schemas.openxmlformats.org/spreadsheetml/2006/main" count="1331" uniqueCount="827">
  <si>
    <t>First Name</t>
  </si>
  <si>
    <t>Last Name</t>
  </si>
  <si>
    <t>Email</t>
  </si>
  <si>
    <t>Dietary</t>
  </si>
  <si>
    <t>AGL</t>
  </si>
  <si>
    <t>Partner</t>
  </si>
  <si>
    <t>APLNG/Origin Energy</t>
  </si>
  <si>
    <t>Fraser</t>
  </si>
  <si>
    <t>Power</t>
  </si>
  <si>
    <t>fraser.power@aplng.com.au</t>
  </si>
  <si>
    <t>Stewart</t>
  </si>
  <si>
    <t>Helen</t>
  </si>
  <si>
    <t>Scott</t>
  </si>
  <si>
    <t>FKG</t>
  </si>
  <si>
    <t>Gardner</t>
  </si>
  <si>
    <t>garyg@fkg.com.au</t>
  </si>
  <si>
    <t>Melissa</t>
  </si>
  <si>
    <t>Rebecca</t>
  </si>
  <si>
    <t>Government</t>
  </si>
  <si>
    <t>Ann</t>
  </si>
  <si>
    <t xml:space="preserve">Deb </t>
  </si>
  <si>
    <t>Frecklington</t>
  </si>
  <si>
    <t>nanango@parliament.qld.gov.au</t>
  </si>
  <si>
    <t>Jason</t>
  </si>
  <si>
    <t>Heritage</t>
  </si>
  <si>
    <t>Di</t>
  </si>
  <si>
    <t>IOR Petroleum</t>
  </si>
  <si>
    <t>Ross</t>
  </si>
  <si>
    <t>Mackenzie</t>
  </si>
  <si>
    <t>ross.mackenzie@ior.com.au</t>
  </si>
  <si>
    <t>Anne</t>
  </si>
  <si>
    <t>Maranoa Regional Council</t>
  </si>
  <si>
    <t>Pat</t>
  </si>
  <si>
    <t>Weir</t>
  </si>
  <si>
    <t>condamine@parliament.qld.gov.au</t>
  </si>
  <si>
    <t>Trevor</t>
  </si>
  <si>
    <t>Watts</t>
  </si>
  <si>
    <t>toowoomba.north@parliament.qld.gov.au</t>
  </si>
  <si>
    <t>New Hope Group</t>
  </si>
  <si>
    <t>Emily</t>
  </si>
  <si>
    <t>Chris</t>
  </si>
  <si>
    <t xml:space="preserve">Rob </t>
  </si>
  <si>
    <t>Jamie</t>
  </si>
  <si>
    <t>Kennedy</t>
  </si>
  <si>
    <t>Alison</t>
  </si>
  <si>
    <t>Senex Energy Limited</t>
  </si>
  <si>
    <t>Davies</t>
  </si>
  <si>
    <t>ian.davies@senexenergy.com.au</t>
  </si>
  <si>
    <t>Paul</t>
  </si>
  <si>
    <t>Antonio</t>
  </si>
  <si>
    <t>Geoff</t>
  </si>
  <si>
    <t>McDonald</t>
  </si>
  <si>
    <t xml:space="preserve">Lisa </t>
  </si>
  <si>
    <t>James</t>
  </si>
  <si>
    <t>O'Shea</t>
  </si>
  <si>
    <t>Erin</t>
  </si>
  <si>
    <t>Kehoe-O'Shea</t>
  </si>
  <si>
    <t>Nancy</t>
  </si>
  <si>
    <t>Sommerfield</t>
  </si>
  <si>
    <t>Brown</t>
  </si>
  <si>
    <t>Hunter</t>
  </si>
  <si>
    <t>Lance</t>
  </si>
  <si>
    <t>MacManus</t>
  </si>
  <si>
    <t>TSBE Board</t>
  </si>
  <si>
    <t xml:space="preserve">Shane </t>
  </si>
  <si>
    <t>Charles</t>
  </si>
  <si>
    <t>Carmel</t>
  </si>
  <si>
    <t>Macfarlane</t>
  </si>
  <si>
    <t>Karen</t>
  </si>
  <si>
    <t>McVeigh</t>
  </si>
  <si>
    <t>Jane</t>
  </si>
  <si>
    <t>John</t>
  </si>
  <si>
    <t>Morland</t>
  </si>
  <si>
    <t>Tracey</t>
  </si>
  <si>
    <t>Peter</t>
  </si>
  <si>
    <t>Lock</t>
  </si>
  <si>
    <t xml:space="preserve">Jacqui </t>
  </si>
  <si>
    <t>Hart</t>
  </si>
  <si>
    <t>Kate</t>
  </si>
  <si>
    <t>France</t>
  </si>
  <si>
    <t>Griffiths</t>
  </si>
  <si>
    <t>USQ</t>
  </si>
  <si>
    <t>Wagners</t>
  </si>
  <si>
    <t>Wagner</t>
  </si>
  <si>
    <t>Denis</t>
  </si>
  <si>
    <t>Stacey</t>
  </si>
  <si>
    <t>Western Downs Regional Council</t>
  </si>
  <si>
    <t>paul.mcveigh@wdrc.qld.gov.au</t>
  </si>
  <si>
    <t>Musgrove</t>
  </si>
  <si>
    <t>Kari</t>
  </si>
  <si>
    <t>Dallas</t>
  </si>
  <si>
    <t>Leonie</t>
  </si>
  <si>
    <t>Gavin</t>
  </si>
  <si>
    <t>Walton</t>
  </si>
  <si>
    <t>gavin.walton@cecpl.com.au</t>
  </si>
  <si>
    <t>Joe</t>
  </si>
  <si>
    <t>Moncrieff</t>
  </si>
  <si>
    <t>john@calibreadvisors.com.au</t>
  </si>
  <si>
    <t>Anna</t>
  </si>
  <si>
    <t>Stirling</t>
  </si>
  <si>
    <t>Matthew</t>
  </si>
  <si>
    <t>Ostwald</t>
  </si>
  <si>
    <t>Gosstray</t>
  </si>
  <si>
    <t>Andrea</t>
  </si>
  <si>
    <t>Andrew</t>
  </si>
  <si>
    <t>Gleeson</t>
  </si>
  <si>
    <t>Natalie</t>
  </si>
  <si>
    <t>Michele</t>
  </si>
  <si>
    <t>Berkhout</t>
  </si>
  <si>
    <t>Amanda</t>
  </si>
  <si>
    <t>Seat No.</t>
  </si>
  <si>
    <t>Organization Name</t>
  </si>
  <si>
    <t>P.O.B</t>
  </si>
  <si>
    <t>RSVP</t>
  </si>
  <si>
    <t>RSVP / Dietary Notes</t>
  </si>
  <si>
    <t>TALLY</t>
  </si>
  <si>
    <t>AERgO International PTY LTD</t>
  </si>
  <si>
    <t>jamie@aergo.com.au</t>
  </si>
  <si>
    <t>YES</t>
  </si>
  <si>
    <t>DIETARY</t>
  </si>
  <si>
    <t>Debbie</t>
  </si>
  <si>
    <t>NO</t>
  </si>
  <si>
    <t>ANZ</t>
  </si>
  <si>
    <t>Marcus</t>
  </si>
  <si>
    <t>Barnard</t>
  </si>
  <si>
    <t>marcus.barnard@anz.com</t>
  </si>
  <si>
    <t>Derek</t>
  </si>
  <si>
    <t>Sams</t>
  </si>
  <si>
    <t>derek.sams@anz.com</t>
  </si>
  <si>
    <t>Pickering</t>
  </si>
  <si>
    <t>Councillors - TRC Councillors</t>
  </si>
  <si>
    <t>james.oshea@tr.qld.gov.au</t>
  </si>
  <si>
    <t>nancy.sommerfield@toowoombarc.qld.gov.au</t>
  </si>
  <si>
    <t>Tait</t>
  </si>
  <si>
    <t>chris.tait@toowoombarc.qld.gov.au</t>
  </si>
  <si>
    <t>jane.tait@toowoombarc.qld.gov.au</t>
  </si>
  <si>
    <t xml:space="preserve">Gary </t>
  </si>
  <si>
    <t>N</t>
  </si>
  <si>
    <t>7.11.16</t>
  </si>
  <si>
    <t>Templeman</t>
  </si>
  <si>
    <t>Stephanie.Miles@opposition.qld.gov.au</t>
  </si>
  <si>
    <t>Dale</t>
  </si>
  <si>
    <t>Last</t>
  </si>
  <si>
    <t>MP Shadow Minister for Agriculture, Fisheries and Forestry</t>
  </si>
  <si>
    <t>John.j.mcveigh@aph.gov.au</t>
  </si>
  <si>
    <t>**Will arrive after the Wonderland Xmas lights approx 7:15pm</t>
  </si>
  <si>
    <t>Jeff</t>
  </si>
  <si>
    <t>Seeney</t>
  </si>
  <si>
    <t>Callide@parliament.qld.gov.au</t>
  </si>
  <si>
    <t>Won't be bringing anyone with him</t>
  </si>
  <si>
    <t>16.11.16</t>
  </si>
  <si>
    <t>Lock.P@heritage.com.au</t>
  </si>
  <si>
    <t>21.11.16</t>
  </si>
  <si>
    <t>Hughes et al</t>
  </si>
  <si>
    <t>Ben</t>
  </si>
  <si>
    <t>Hughes</t>
  </si>
  <si>
    <t>ben.hughes@hughesetal.com.au</t>
  </si>
  <si>
    <t>Mills</t>
  </si>
  <si>
    <t>InterlinkSQ</t>
  </si>
  <si>
    <t>Parratt</t>
  </si>
  <si>
    <t>andrewp@interlinksq.com.au</t>
  </si>
  <si>
    <t>POB</t>
  </si>
  <si>
    <t>18.11.16</t>
  </si>
  <si>
    <t>Andy.Griffiths@ior.com.au</t>
  </si>
  <si>
    <t>March IT</t>
  </si>
  <si>
    <t>McKenzie</t>
  </si>
  <si>
    <t>jacqui.mckenzie@marchit.com.au</t>
  </si>
  <si>
    <t>Murdoch Lawyers</t>
  </si>
  <si>
    <t>Bell</t>
  </si>
  <si>
    <t>holly@murdochs.com.au</t>
  </si>
  <si>
    <t>Namoi Cotton</t>
  </si>
  <si>
    <t xml:space="preserve">Jeremy </t>
  </si>
  <si>
    <t>Callachor</t>
  </si>
  <si>
    <t>jcallachor@namoicotton.com.au</t>
  </si>
  <si>
    <t>Emma</t>
  </si>
  <si>
    <t>Shane</t>
  </si>
  <si>
    <t>Stephen</t>
  </si>
  <si>
    <t>sstephan@newhopegroup.com.au</t>
  </si>
  <si>
    <t>23.11.16</t>
  </si>
  <si>
    <t>Oakey Abattoir</t>
  </si>
  <si>
    <t>pgleeson@oakeyabattoir.com.au</t>
  </si>
  <si>
    <t>Racheal</t>
  </si>
  <si>
    <t>Ostwald Bros</t>
  </si>
  <si>
    <t>Kerr</t>
  </si>
  <si>
    <t>Brendan</t>
  </si>
  <si>
    <t>brendan.ostwald@ostwaldbros.com.au</t>
  </si>
  <si>
    <t>Port of Brisbane</t>
  </si>
  <si>
    <t>Brinkworth</t>
  </si>
  <si>
    <t>Andrew.brinkworth@portbris.com.au</t>
  </si>
  <si>
    <t>Roy</t>
  </si>
  <si>
    <t>Cummins</t>
  </si>
  <si>
    <t>Roy.cummins@portbris.com.au</t>
  </si>
  <si>
    <t>South Burnett Regional Council</t>
  </si>
  <si>
    <t>Mayor Keith</t>
  </si>
  <si>
    <t>Campbell</t>
  </si>
  <si>
    <t>mayor@southburnett.qld.gov.au</t>
  </si>
  <si>
    <t>Marion</t>
  </si>
  <si>
    <t>BBarry@southburnett.qld.gov.au</t>
  </si>
  <si>
    <t>Keyte</t>
  </si>
  <si>
    <t>Peter.keyte@portbris.com.au</t>
  </si>
  <si>
    <t>Roy Cummins</t>
  </si>
  <si>
    <t>Karla</t>
  </si>
  <si>
    <t>Simpson</t>
  </si>
  <si>
    <t>Karla.simpson@portbris.com.au</t>
  </si>
  <si>
    <t>Power Tynan</t>
  </si>
  <si>
    <t>Kenafake</t>
  </si>
  <si>
    <t>ak@powertynan.com.au</t>
  </si>
  <si>
    <t>9.11.16</t>
  </si>
  <si>
    <t>QantasLink</t>
  </si>
  <si>
    <t>Terry</t>
  </si>
  <si>
    <t>Bower</t>
  </si>
  <si>
    <t>Elsa</t>
  </si>
  <si>
    <t>Dalessio</t>
  </si>
  <si>
    <t>edalessio@qantas.com.au</t>
  </si>
  <si>
    <t>QRC</t>
  </si>
  <si>
    <t>Hon Ian</t>
  </si>
  <si>
    <t>ianmacfarlane@outlook.com</t>
  </si>
  <si>
    <t>lynleyp@qrc.org.au</t>
  </si>
  <si>
    <t>RMA Engineers</t>
  </si>
  <si>
    <t>Graham</t>
  </si>
  <si>
    <t>scott.graham@rmaeng.com.au</t>
  </si>
  <si>
    <t>Lauren</t>
  </si>
  <si>
    <t>Wardle</t>
  </si>
  <si>
    <t>jason.wardle@rmaeng.com.au</t>
  </si>
  <si>
    <t>Won't arrive until 7pm</t>
  </si>
  <si>
    <t>Shelley</t>
  </si>
  <si>
    <t>Ian</t>
  </si>
  <si>
    <t>Stonestreets Coaches</t>
  </si>
  <si>
    <t>rob.brown@stonestreets.com.au</t>
  </si>
  <si>
    <t>Peter Keyte</t>
  </si>
  <si>
    <t>Paul Antonio</t>
  </si>
  <si>
    <t>Pat Gleeson</t>
  </si>
  <si>
    <t>Foster</t>
  </si>
  <si>
    <t>natalie.foster@stonestreets.com.au</t>
  </si>
  <si>
    <t>Bev</t>
  </si>
  <si>
    <t>Mules</t>
  </si>
  <si>
    <t>bev.mules@stonestreets.com.au</t>
  </si>
  <si>
    <t>Michelle</t>
  </si>
  <si>
    <t>michelle.mules@stonestreets.com.au</t>
  </si>
  <si>
    <t>TAFE Qld SW</t>
  </si>
  <si>
    <t>Brent</t>
  </si>
  <si>
    <t>Kinnane</t>
  </si>
  <si>
    <t>brent.kinnane@tafe.qld.edu.au</t>
  </si>
  <si>
    <t>Mayor Paul</t>
  </si>
  <si>
    <t>paul.antonio@toowoombarc.qld.gov.au</t>
  </si>
  <si>
    <t>22.11.16</t>
  </si>
  <si>
    <t>lisa.france@hatch.com</t>
  </si>
  <si>
    <t>24.11.16</t>
  </si>
  <si>
    <t>Chad</t>
  </si>
  <si>
    <t>Freshwater</t>
  </si>
  <si>
    <t xml:space="preserve">Rohan </t>
  </si>
  <si>
    <t>rohan.gosstray@thechronicle.com.au</t>
  </si>
  <si>
    <t>rob.hart@squabillion.com.au</t>
  </si>
  <si>
    <t>GU - called to follow up 24.11.16</t>
  </si>
  <si>
    <t>Cameron</t>
  </si>
  <si>
    <t>O'Neil</t>
  </si>
  <si>
    <t>cameron.oneil@maranoa.qld.gov.au</t>
  </si>
  <si>
    <t>Karla Simpson</t>
  </si>
  <si>
    <t>John Wagner</t>
  </si>
  <si>
    <t>Jeremy Callachor</t>
  </si>
  <si>
    <t>Dallas.Hunter@fkg.com.au</t>
  </si>
  <si>
    <t>stewart@ior.com.au</t>
  </si>
  <si>
    <t>Matthew.Ostwald@ostwaldbros.com.au</t>
  </si>
  <si>
    <t xml:space="preserve">Mac </t>
  </si>
  <si>
    <t>lauder@icr.com.au</t>
  </si>
  <si>
    <t>joe.wagner@wagner.com.au</t>
  </si>
  <si>
    <t>Liesel</t>
  </si>
  <si>
    <t>TSBE Staff</t>
  </si>
  <si>
    <t>Burrell</t>
  </si>
  <si>
    <t>8.11.16</t>
  </si>
  <si>
    <t>shane@tsbe.com.au</t>
  </si>
  <si>
    <t>Geothermal Industries</t>
  </si>
  <si>
    <t>Sean</t>
  </si>
  <si>
    <t>Ryan</t>
  </si>
  <si>
    <t>sean@geothermalindustries.com.au</t>
  </si>
  <si>
    <t>Lyons</t>
  </si>
  <si>
    <t>ben@tsbe.com.au</t>
  </si>
  <si>
    <t>Dennis Wagner</t>
  </si>
  <si>
    <t>Dallas Hunter</t>
  </si>
  <si>
    <t>lance@tsbe.com.au</t>
  </si>
  <si>
    <t>geoff.mcdonald@toowoombarc.qld.gov.au</t>
  </si>
  <si>
    <t>Claire.McGovern@tr.qld.gov.au</t>
  </si>
  <si>
    <t>Tate</t>
  </si>
  <si>
    <t>Georgie</t>
  </si>
  <si>
    <t>Uppington</t>
  </si>
  <si>
    <t>Ash</t>
  </si>
  <si>
    <t>Ben Lyons</t>
  </si>
  <si>
    <t>denis.wagner@wagner.com.au</t>
  </si>
  <si>
    <t>john.wagner@wagnerglobal.com</t>
  </si>
  <si>
    <t>Andrew Parratt</t>
  </si>
  <si>
    <t>Andrew Brinkworth</t>
  </si>
  <si>
    <t>Clare</t>
  </si>
  <si>
    <t>Mildren</t>
  </si>
  <si>
    <t>CMildren@agl.com.au</t>
  </si>
  <si>
    <t>TBC</t>
  </si>
  <si>
    <t>GU - Clare will confirm name 25.11.16</t>
  </si>
  <si>
    <t>TOTAL</t>
  </si>
  <si>
    <t>ross.musgrove@wdrc.qld.gov.au</t>
  </si>
  <si>
    <t>Stephens</t>
  </si>
  <si>
    <t>***for seating - Port of Bris folks would like to sit near/with their invitees to their dinner.</t>
  </si>
  <si>
    <t>Catering</t>
  </si>
  <si>
    <t>Date</t>
  </si>
  <si>
    <t xml:space="preserve">Bus </t>
  </si>
  <si>
    <t>Venue</t>
  </si>
  <si>
    <t xml:space="preserve">Details </t>
  </si>
  <si>
    <t>Event Title</t>
  </si>
  <si>
    <t>Venue Name</t>
  </si>
  <si>
    <t>Venue Address</t>
  </si>
  <si>
    <t>Contact</t>
  </si>
  <si>
    <t>Décor</t>
  </si>
  <si>
    <t>Food and Alcohol</t>
  </si>
  <si>
    <t>Alcohol</t>
  </si>
  <si>
    <t xml:space="preserve">Cocktails </t>
  </si>
  <si>
    <t>Invitation</t>
  </si>
  <si>
    <t>Marketing</t>
  </si>
  <si>
    <t>Social Media</t>
  </si>
  <si>
    <t>Website</t>
  </si>
  <si>
    <t>Entertainment</t>
  </si>
  <si>
    <t>RSVP Date</t>
  </si>
  <si>
    <t>RVSP Form</t>
  </si>
  <si>
    <t>Save the Date</t>
  </si>
  <si>
    <t>MC</t>
  </si>
  <si>
    <t>Band/music</t>
  </si>
  <si>
    <t>Performing act</t>
  </si>
  <si>
    <t>Crockery</t>
  </si>
  <si>
    <t>Screen</t>
  </si>
  <si>
    <t>PA/sound system</t>
  </si>
  <si>
    <t>Imaging</t>
  </si>
  <si>
    <t>Photography</t>
  </si>
  <si>
    <t>Travel</t>
  </si>
  <si>
    <t>Branding</t>
  </si>
  <si>
    <t>Accomodation</t>
  </si>
  <si>
    <t>Car Hire</t>
  </si>
  <si>
    <t>Flights</t>
  </si>
  <si>
    <t>Laptop</t>
  </si>
  <si>
    <t>Sponsor</t>
  </si>
  <si>
    <t>Sponsorship</t>
  </si>
  <si>
    <t>Deposit</t>
  </si>
  <si>
    <t>Supplier/Contact</t>
  </si>
  <si>
    <t>AV/Sound</t>
  </si>
  <si>
    <t>Invoiced</t>
  </si>
  <si>
    <t>Glassware</t>
  </si>
  <si>
    <t>Media Release/Invite</t>
  </si>
  <si>
    <t>Signage/Banners</t>
  </si>
  <si>
    <t>Final Invoice Paid</t>
  </si>
  <si>
    <t>Map</t>
  </si>
  <si>
    <t>Program</t>
  </si>
  <si>
    <t>Parking</t>
  </si>
  <si>
    <t>Risk Assessment</t>
  </si>
  <si>
    <t>Lighting</t>
  </si>
  <si>
    <t>Guest list</t>
  </si>
  <si>
    <t>EVENT BUDGET</t>
  </si>
  <si>
    <t>CATEGORY</t>
  </si>
  <si>
    <t>COMMENTS</t>
  </si>
  <si>
    <t>SUBTOTALS</t>
  </si>
  <si>
    <t>Printing</t>
  </si>
  <si>
    <t>Menu Cards</t>
  </si>
  <si>
    <t>Place Cards</t>
  </si>
  <si>
    <t>Seating Chart</t>
  </si>
  <si>
    <t>Powerpoint Presentation</t>
  </si>
  <si>
    <t>EVENT TO-DO LIST TEMPLATE</t>
  </si>
  <si>
    <t>EVENT TITLE</t>
  </si>
  <si>
    <t>DATE(S)</t>
  </si>
  <si>
    <t>LOCATION</t>
  </si>
  <si>
    <t>TASK TITLE</t>
  </si>
  <si>
    <t>PERSON RESPONSIBLE</t>
  </si>
  <si>
    <t>DATE 
DUE</t>
  </si>
  <si>
    <t>DATE COMPLETED</t>
  </si>
  <si>
    <t>EVENT DETAILS</t>
  </si>
  <si>
    <t>Invoice</t>
  </si>
  <si>
    <t>Risk
Assessment</t>
  </si>
  <si>
    <t>Videography</t>
  </si>
  <si>
    <t>Sponsor Value</t>
  </si>
  <si>
    <t>PO</t>
  </si>
  <si>
    <t>Company</t>
  </si>
  <si>
    <t>EVENT SPONSOR</t>
  </si>
  <si>
    <t>ACTUAL EXPENSES</t>
  </si>
  <si>
    <t>PROJECTED EXPENSES</t>
  </si>
  <si>
    <t>Ticket Sales</t>
  </si>
  <si>
    <t>ACTUAL INCOME</t>
  </si>
  <si>
    <t>QTY</t>
  </si>
  <si>
    <t>COST P/U</t>
  </si>
  <si>
    <t>PROJECTED INCOME</t>
  </si>
  <si>
    <t>Profit</t>
  </si>
  <si>
    <t>Projected Profit</t>
  </si>
  <si>
    <t>Actual expenses</t>
  </si>
  <si>
    <t>Projected expenses</t>
  </si>
  <si>
    <t>Actual income</t>
  </si>
  <si>
    <t>Projected income</t>
  </si>
  <si>
    <t>Member</t>
  </si>
  <si>
    <t>Surname</t>
  </si>
  <si>
    <t>Email address</t>
  </si>
  <si>
    <t>TRADE STALLS</t>
  </si>
  <si>
    <t>NAB</t>
  </si>
  <si>
    <t>Lanyard Sponsor</t>
  </si>
  <si>
    <t>Conference Partner</t>
  </si>
  <si>
    <t xml:space="preserve">Twilight Event Sponsor </t>
  </si>
  <si>
    <t>Coffee Cart Sponsor</t>
  </si>
  <si>
    <t>Catering Sponsor</t>
  </si>
  <si>
    <t>Trade Stall Package</t>
  </si>
  <si>
    <t>Darling Downs Tarpaulins</t>
  </si>
  <si>
    <t>Michael Ryan</t>
  </si>
  <si>
    <t>michael@ddt.com.au</t>
  </si>
  <si>
    <t>Signed Form</t>
  </si>
  <si>
    <t>Phone Number</t>
  </si>
  <si>
    <t>Site</t>
  </si>
  <si>
    <t xml:space="preserve">07 4634 2166 </t>
  </si>
  <si>
    <t>Yes</t>
  </si>
  <si>
    <t>Protein Conference</t>
  </si>
  <si>
    <t>Justin Heaven</t>
  </si>
  <si>
    <t>Dalby Events Centre</t>
  </si>
  <si>
    <t>54 Nicholson St, Dalby</t>
  </si>
  <si>
    <t>Non Members</t>
  </si>
  <si>
    <t>Members</t>
  </si>
  <si>
    <t>Conference</t>
  </si>
  <si>
    <t>AV Equipment</t>
  </si>
  <si>
    <t>Photography &amp; Videography</t>
  </si>
  <si>
    <t>Coffee</t>
  </si>
  <si>
    <t>Profit Goal = $20k</t>
  </si>
  <si>
    <t>Networking Event</t>
  </si>
  <si>
    <t>Drinks</t>
  </si>
  <si>
    <t xml:space="preserve">Create tickets on website </t>
  </si>
  <si>
    <t>Katie</t>
  </si>
  <si>
    <t>24/11/2022</t>
  </si>
  <si>
    <t>Find Sponsors</t>
  </si>
  <si>
    <t>Sponsorship Perspectus complete</t>
  </si>
  <si>
    <t>Codie</t>
  </si>
  <si>
    <t>Uploaded on Website</t>
  </si>
  <si>
    <t>Annie-Lou</t>
  </si>
  <si>
    <t>Send out to Database &amp; on Facebook</t>
  </si>
  <si>
    <t>Invitaitons letters to Speakers</t>
  </si>
  <si>
    <t>Codie/Katie</t>
  </si>
  <si>
    <t>Sponsors Logos on website</t>
  </si>
  <si>
    <t>Exihibitor booth design/Floor Plan</t>
  </si>
  <si>
    <t>Coffee Cups with Sponsor logo</t>
  </si>
  <si>
    <t>Notepads - TSBE?</t>
  </si>
  <si>
    <t>Collect merchandise for satchels</t>
  </si>
  <si>
    <t>Recognition Plus</t>
  </si>
  <si>
    <t xml:space="preserve">Quote and order Satchels </t>
  </si>
  <si>
    <t>Quote and order Lanyards</t>
  </si>
  <si>
    <t>Social media Plan for the event - before, During and after</t>
  </si>
  <si>
    <t xml:space="preserve">Rolling promotion of speakers announced on Social each week. </t>
  </si>
  <si>
    <t>Program on the website</t>
  </si>
  <si>
    <t>Quote/Book a bus for site tour</t>
  </si>
  <si>
    <t>Coffee Cart - Get a quote</t>
  </si>
  <si>
    <t>Stage design</t>
  </si>
  <si>
    <t>Lectern and armchairs for panel disucssions</t>
  </si>
  <si>
    <t xml:space="preserve">Sign for the Lectern </t>
  </si>
  <si>
    <t xml:space="preserve">Design and print program </t>
  </si>
  <si>
    <t xml:space="preserve">Sponsors adverts, speakers bio and program, </t>
  </si>
  <si>
    <t>Powerpoint presentations</t>
  </si>
  <si>
    <t>Media Release invitation</t>
  </si>
  <si>
    <t>Annie-Lou/Katie</t>
  </si>
  <si>
    <t>Confirm Speaker - Finalise any requirements/Travel</t>
  </si>
  <si>
    <t>Finalise Budget</t>
  </si>
  <si>
    <t>Send reminders to guests and sponsors</t>
  </si>
  <si>
    <t>Confirm attendee numbers for venue &amp; catering</t>
  </si>
  <si>
    <t>Speaker Bios</t>
  </si>
  <si>
    <t>Mc notes for Justin</t>
  </si>
  <si>
    <t>Encours</t>
  </si>
  <si>
    <t>Get a quote for a satchel with logos</t>
  </si>
  <si>
    <t>Justin</t>
  </si>
  <si>
    <t>Sort out catering/beverage for networking</t>
  </si>
  <si>
    <t>C8H10N4O2 Caffeine</t>
  </si>
  <si>
    <t>Visual Focus</t>
  </si>
  <si>
    <t>Tote bags</t>
  </si>
  <si>
    <t>Coffee Cups</t>
  </si>
  <si>
    <t xml:space="preserve">Conference Partner </t>
  </si>
  <si>
    <t xml:space="preserve">Entegra </t>
  </si>
  <si>
    <t xml:space="preserve">Mindaroo </t>
  </si>
  <si>
    <t>Twilight Sponsor</t>
  </si>
  <si>
    <t>Industry Sponsor</t>
  </si>
  <si>
    <t>MLA</t>
  </si>
  <si>
    <t>Recognistion plus</t>
  </si>
  <si>
    <t>Salt Studio</t>
  </si>
  <si>
    <t xml:space="preserve">APIAM Animal Health </t>
  </si>
  <si>
    <t>Insurance market is shifting Property portfolio, ESG outlook impacts.</t>
  </si>
  <si>
    <t xml:space="preserve">4.  Futurefeed </t>
  </si>
  <si>
    <t>Marsh – ESG rating methodology</t>
  </si>
  <si>
    <t xml:space="preserve">3. Stockyard </t>
  </si>
  <si>
    <t xml:space="preserve">Demystifying carbon markets and net zero!  </t>
  </si>
  <si>
    <t xml:space="preserve">2. Compass - </t>
  </si>
  <si>
    <t>Producer example, already implementing and are market forces increasing awareness</t>
  </si>
  <si>
    <t xml:space="preserve">1. Equipoise – </t>
  </si>
  <si>
    <t>Platforms and systems Carbon explained</t>
  </si>
  <si>
    <t xml:space="preserve">4. AGDSA </t>
  </si>
  <si>
    <t>New innovation and technology</t>
  </si>
  <si>
    <t xml:space="preserve">3. Rangers Valley </t>
  </si>
  <si>
    <t>Industry best practice, whats next?</t>
  </si>
  <si>
    <t xml:space="preserve">2. UNE - confirming speaker between Peter or Angela Lees now at UQ </t>
  </si>
  <si>
    <t xml:space="preserve">Production improvements with shedded systems </t>
  </si>
  <si>
    <t>New shedding systems, research and improved productivity gains</t>
  </si>
  <si>
    <t xml:space="preserve">1. Entegra Sheds  </t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</si>
  <si>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u/>
        <sz val="11"/>
        <color theme="1"/>
        <rFont val="Calibri"/>
        <family val="2"/>
        <scheme val="minor"/>
      </rPr>
      <t xml:space="preserve">Improved production practices </t>
    </r>
  </si>
  <si>
    <t xml:space="preserve">TBC if available?? </t>
  </si>
  <si>
    <t xml:space="preserve">CSIRO </t>
  </si>
  <si>
    <t xml:space="preserve">JBS </t>
  </si>
  <si>
    <t>What are producers implementing? including cost compared, ROI improved efficiencies</t>
  </si>
  <si>
    <t xml:space="preserve">Optinmal Group </t>
  </si>
  <si>
    <t>New energy solutions</t>
  </si>
  <si>
    <t>Wasco Energy</t>
  </si>
  <si>
    <t>New energy/project</t>
  </si>
  <si>
    <t>Hydrogen</t>
  </si>
  <si>
    <t>Waste to energy</t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</si>
  <si>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u/>
        <sz val="11"/>
        <color theme="1"/>
        <rFont val="Calibri"/>
        <family val="2"/>
        <scheme val="minor"/>
      </rPr>
      <t xml:space="preserve">New Energy – improving efficiencies </t>
    </r>
  </si>
  <si>
    <t xml:space="preserve"> </t>
  </si>
  <si>
    <t>New pain relief or other?</t>
  </si>
  <si>
    <t>Speaker TBC</t>
  </si>
  <si>
    <t>What are current producers implementing – Hervey Beef?</t>
  </si>
  <si>
    <t xml:space="preserve">Minderoo Foundation </t>
  </si>
  <si>
    <t>New tech or innovation helping</t>
  </si>
  <si>
    <t>Animal welfare</t>
  </si>
  <si>
    <t>Research on benefits improved productivity from shedding</t>
  </si>
  <si>
    <t>Animal EYEQ surveillance</t>
  </si>
  <si>
    <t>Animal surveillance to detect early sickness or decrease in condition/growth</t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</si>
  <si>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u/>
        <sz val="11"/>
        <color theme="1"/>
        <rFont val="Calibri"/>
        <family val="2"/>
        <scheme val="minor"/>
      </rPr>
      <t>Animal Welfare</t>
    </r>
  </si>
  <si>
    <t xml:space="preserve">Cameron Best - contacts to follow </t>
  </si>
  <si>
    <t xml:space="preserve">4. Mort &amp; Co - Predictor Plus </t>
  </si>
  <si>
    <t>Compass group sustainability manager</t>
  </si>
  <si>
    <t xml:space="preserve">3. Sunpork </t>
  </si>
  <si>
    <t>Sustainability consortium – partners with Woolies</t>
  </si>
  <si>
    <t xml:space="preserve">2. Rethink Sustainability </t>
  </si>
  <si>
    <t>Sustainability</t>
  </si>
  <si>
    <t>Market approach – Woolworthes</t>
  </si>
  <si>
    <t xml:space="preserve">1. Foodbuy Australia </t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</si>
  <si>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u/>
        <sz val="11"/>
        <color theme="1"/>
        <rFont val="Calibri"/>
        <family val="2"/>
        <scheme val="minor"/>
      </rPr>
      <t xml:space="preserve">Carbon and sustainability </t>
    </r>
  </si>
  <si>
    <t xml:space="preserve">4.       Mort &amp; Co  </t>
  </si>
  <si>
    <t xml:space="preserve">2.       Chief Veterinary of Officer – State </t>
  </si>
  <si>
    <t xml:space="preserve">1.       Chief Veterinary of Officer – Federal </t>
  </si>
  <si>
    <t xml:space="preserve"> Bio-security</t>
  </si>
  <si>
    <t xml:space="preserve">The Sustainability Consortium </t>
  </si>
  <si>
    <t xml:space="preserve">Teresa Garcia-Moore, LL.M., Ph.D.
(She/Her/Hers)
Manager, Science and Impact
Food, Beverage and Agriculture Sector
Tel +1 479 236 6181
Email teresa.garcia-moore@sustainabilityconsortium.org
www.sustainabilityconsortium.org
</t>
  </si>
  <si>
    <t>Meat &amp; Livestock Australia</t>
  </si>
  <si>
    <r>
      <t>Kayla Ludman</t>
    </r>
    <r>
      <rPr>
        <sz val="10"/>
        <color theme="1"/>
        <rFont val="Calibri"/>
        <family val="2"/>
        <scheme val="minor"/>
      </rPr>
      <t xml:space="preserve"> - </t>
    </r>
    <r>
      <rPr>
        <b/>
        <sz val="10"/>
        <color theme="1"/>
        <rFont val="Calibri"/>
        <family val="2"/>
        <scheme val="minor"/>
      </rPr>
      <t>Member Services Program Manager</t>
    </r>
    <r>
      <rPr>
        <sz val="10"/>
        <color theme="1"/>
        <rFont val="Calibri"/>
        <family val="2"/>
        <scheme val="minor"/>
      </rPr>
      <t>   </t>
    </r>
    <r>
      <rPr>
        <b/>
        <sz val="10"/>
        <color rgb="FF007549"/>
        <rFont val="Calibri"/>
        <family val="2"/>
        <scheme val="minor"/>
      </rPr>
      <t>P</t>
    </r>
    <r>
      <rPr>
        <sz val="10"/>
        <color theme="1"/>
        <rFont val="Calibri"/>
        <family val="2"/>
        <scheme val="minor"/>
      </rPr>
      <t>: +61 (2) 9463 9179 </t>
    </r>
  </si>
  <si>
    <t>kgludman@mla.com.au; events@mla.com.au</t>
  </si>
  <si>
    <t>Jason Strong MLA – strategic direction</t>
  </si>
  <si>
    <t>Rebecca McDougall
Executive Assistant
Office of Senator The Hon Murray Watt
Minister for Agriculture, Fisheries and Forestry
Minister for Emergency Management
P: 02 6277 7190 (Canberra)
P: 07 3001 8180 (Brisbane)
E: ministerwatt.invitations@agriculture.gov.au</t>
  </si>
  <si>
    <t>Minister Murray Watt</t>
  </si>
  <si>
    <t>Paul McVeigh - Welcoming Address</t>
  </si>
  <si>
    <t>Opening Address - Acknowledgement of Country</t>
  </si>
  <si>
    <t xml:space="preserve">Speaker </t>
  </si>
  <si>
    <t xml:space="preserve">Agenda item </t>
  </si>
  <si>
    <t xml:space="preserve">3.       McLean Farms </t>
  </si>
  <si>
    <t>Bugs for Bugs</t>
  </si>
  <si>
    <t xml:space="preserve">Dan Papacek </t>
  </si>
  <si>
    <t>dan@bugsforbugs.com.au</t>
  </si>
  <si>
    <t>0448 530 440</t>
  </si>
  <si>
    <t>Bruce McConnel</t>
  </si>
  <si>
    <t xml:space="preserve">bmcconnel@minderoo.org     </t>
  </si>
  <si>
    <t>Email sent</t>
  </si>
  <si>
    <r>
      <rPr>
        <b/>
        <sz val="11"/>
        <color theme="1"/>
        <rFont val="Calibri"/>
        <family val="2"/>
        <scheme val="minor"/>
      </rPr>
      <t>Louise Robb</t>
    </r>
    <r>
      <rPr>
        <sz val="11"/>
        <color theme="1"/>
        <rFont val="Calibri"/>
        <family val="2"/>
        <scheme val="minor"/>
      </rPr>
      <t xml:space="preserve">
Carbon Program Manager
louiser@futurefeed.com.au 
mob     +61 459225644
future-feed.com
            	Gasworks, Tower A. 
Level 2, 76 Skyring Terrace Newstead, QLD  4006, 
Australia
 </t>
    </r>
  </si>
  <si>
    <r>
      <t xml:space="preserve"> 
</t>
    </r>
    <r>
      <rPr>
        <b/>
        <sz val="11"/>
        <color theme="1"/>
        <rFont val="Calibri"/>
        <family val="2"/>
        <scheme val="minor"/>
      </rPr>
      <t>Molly Sage</t>
    </r>
    <r>
      <rPr>
        <sz val="11"/>
        <color theme="1"/>
        <rFont val="Calibri"/>
        <family val="2"/>
        <scheme val="minor"/>
      </rPr>
      <t xml:space="preserve"> - Sustainability Officer
Stockyard Lot Feeders Pty Ltd
Email: 	molly@stockyardbeef.com.au                                                                                Web: www.stockyardbeef.com.au
236 Jondaryan Evanslea Road
</t>
    </r>
  </si>
  <si>
    <r>
      <rPr>
        <b/>
        <sz val="11"/>
        <color theme="1"/>
        <rFont val="Calibri"/>
        <family val="2"/>
        <scheme val="minor"/>
      </rPr>
      <t>Simon Jackson</t>
    </r>
    <r>
      <rPr>
        <sz val="11"/>
        <color theme="1"/>
        <rFont val="Calibri"/>
        <family val="2"/>
        <scheme val="minor"/>
      </rPr>
      <t>, Head of CSR - Compass Group Australia</t>
    </r>
  </si>
  <si>
    <r>
      <rPr>
        <b/>
        <sz val="11"/>
        <color theme="1"/>
        <rFont val="Calibri"/>
        <family val="2"/>
        <scheme val="minor"/>
      </rPr>
      <t>Alan Key</t>
    </r>
    <r>
      <rPr>
        <sz val="11"/>
        <color theme="1"/>
        <rFont val="Calibri"/>
        <family val="2"/>
        <scheme val="minor"/>
      </rPr>
      <t xml:space="preserve">
Managing Director
Equipoised Group and Earthtrade</t>
    </r>
  </si>
  <si>
    <r>
      <rPr>
        <b/>
        <sz val="11"/>
        <color theme="1"/>
        <rFont val="Calibri"/>
        <family val="2"/>
        <scheme val="minor"/>
      </rPr>
      <t xml:space="preserve">Matt Norton </t>
    </r>
    <r>
      <rPr>
        <sz val="11"/>
        <color theme="1"/>
        <rFont val="Calibri"/>
        <family val="2"/>
        <scheme val="minor"/>
      </rPr>
      <t xml:space="preserve">
Director 
AG DSA
0418 446 245
matt.norton@agdsa.com.au</t>
    </r>
  </si>
  <si>
    <r>
      <rPr>
        <b/>
        <sz val="11"/>
        <color theme="1"/>
        <rFont val="Calibri"/>
        <family val="2"/>
        <scheme val="minor"/>
      </rPr>
      <t>Alex Smith</t>
    </r>
    <r>
      <rPr>
        <sz val="11"/>
        <color theme="1"/>
        <rFont val="Calibri"/>
        <family val="2"/>
        <scheme val="minor"/>
      </rPr>
      <t xml:space="preserve">
Feedlot Manager 
Rangers Valley Feedlot </t>
    </r>
  </si>
  <si>
    <r>
      <rPr>
        <b/>
        <sz val="11"/>
        <color theme="1"/>
        <rFont val="Calibri"/>
        <family val="2"/>
        <scheme val="minor"/>
      </rPr>
      <t>Dr Angela Lees</t>
    </r>
    <r>
      <rPr>
        <sz val="11"/>
        <color theme="1"/>
        <rFont val="Calibri"/>
        <family val="2"/>
        <scheme val="minor"/>
      </rPr>
      <t xml:space="preserve">
Lecturer in Animal Production Science 
School of Agriculture and Food Sciences
University of Queensland                                                                                                                                                                                                                                                                                                                                                                                                                                                                                                                                                                                                                                                                                                                     a.lees@uq.edu.au                                                                                                                                        </t>
    </r>
  </si>
  <si>
    <r>
      <rPr>
        <b/>
        <sz val="11"/>
        <color theme="1"/>
        <rFont val="Calibri"/>
        <family val="2"/>
        <scheme val="minor"/>
      </rPr>
      <t xml:space="preserve">Greg McCalman </t>
    </r>
    <r>
      <rPr>
        <sz val="11"/>
        <color theme="1"/>
        <rFont val="Calibri"/>
        <family val="2"/>
        <scheme val="minor"/>
      </rPr>
      <t xml:space="preserve">
Entegra 
Company Lead 
0448 530 440
 greg@entegra.com.au </t>
    </r>
  </si>
  <si>
    <r>
      <rPr>
        <b/>
        <sz val="11"/>
        <color theme="1"/>
        <rFont val="Calibri"/>
        <family val="2"/>
        <scheme val="minor"/>
      </rPr>
      <t xml:space="preserve">Sam Churchill </t>
    </r>
    <r>
      <rPr>
        <sz val="11"/>
        <color theme="1"/>
        <rFont val="Calibri"/>
        <family val="2"/>
        <scheme val="minor"/>
      </rPr>
      <t xml:space="preserve">
Group Manager Sustainability 
JBS Australia </t>
    </r>
  </si>
  <si>
    <r>
      <rPr>
        <b/>
        <sz val="11"/>
        <color theme="1"/>
        <rFont val="Calibri"/>
        <family val="2"/>
        <scheme val="minor"/>
      </rPr>
      <t>Steve Budden</t>
    </r>
    <r>
      <rPr>
        <sz val="11"/>
        <color theme="1"/>
        <rFont val="Calibri"/>
        <family val="2"/>
        <scheme val="minor"/>
      </rPr>
      <t xml:space="preserve">
Optimal Group 
Sales Manager Queensland and Resources
M +61 413 410170	
E  steve.budden@optimalgroup.com.au
</t>
    </r>
  </si>
  <si>
    <r>
      <rPr>
        <b/>
        <sz val="11"/>
        <color theme="1"/>
        <rFont val="Calibri"/>
        <family val="2"/>
        <scheme val="minor"/>
      </rPr>
      <t>Stuart Pratt</t>
    </r>
    <r>
      <rPr>
        <sz val="11"/>
        <color theme="1"/>
        <rFont val="Calibri"/>
        <family val="2"/>
        <scheme val="minor"/>
      </rPr>
      <t xml:space="preserve">
Business Development Officer
Wasco (Australia) Pty Ltd 
m -  0457 394 768                           
E - stuart.pratt@wascoenergy.com.au 
</t>
    </r>
  </si>
  <si>
    <r>
      <rPr>
        <b/>
        <sz val="11"/>
        <color theme="1"/>
        <rFont val="Calibri"/>
        <family val="2"/>
        <scheme val="minor"/>
      </rPr>
      <t xml:space="preserve">Jemma Postle </t>
    </r>
    <r>
      <rPr>
        <sz val="11"/>
        <color theme="1"/>
        <rFont val="Calibri"/>
        <family val="2"/>
        <scheme val="minor"/>
      </rPr>
      <t xml:space="preserve">
Veterinarian – Feedlot 
APIAM Animal Health </t>
    </r>
  </si>
  <si>
    <r>
      <rPr>
        <b/>
        <sz val="11"/>
        <color theme="1"/>
        <rFont val="Calibri"/>
        <family val="2"/>
        <scheme val="minor"/>
      </rPr>
      <t>Bruce McConnel</t>
    </r>
    <r>
      <rPr>
        <sz val="11"/>
        <color theme="1"/>
        <rFont val="Calibri"/>
        <family val="2"/>
        <scheme val="minor"/>
      </rPr>
      <t xml:space="preserve">
Minderoo Foundation
M	+61 499 025 118E	                                                                                                                                            bmcconnel@minderoo.org                                                                                                                    W	minderoo.org</t>
    </r>
  </si>
  <si>
    <r>
      <rPr>
        <sz val="11"/>
        <color rgb="FFFF0000"/>
        <rFont val="Calibri"/>
        <family val="2"/>
        <scheme val="minor"/>
      </rPr>
      <t>Camm Agriculture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</si>
  <si>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Andrew Gray</t>
    </r>
    <r>
      <rPr>
        <sz val="11"/>
        <color theme="1"/>
        <rFont val="Calibri"/>
        <family val="2"/>
        <scheme val="minor"/>
      </rPr>
      <t xml:space="preserve">
Animal EyeQ 
Director
E - andrew@animaleyeq.com
m - (04) 2853-1424</t>
    </r>
  </si>
  <si>
    <r>
      <rPr>
        <b/>
        <sz val="11"/>
        <color theme="1"/>
        <rFont val="Calibri"/>
        <family val="2"/>
        <scheme val="minor"/>
      </rPr>
      <t>Dr Robert van Barneveld</t>
    </r>
    <r>
      <rPr>
        <sz val="11"/>
        <color theme="1"/>
        <rFont val="Calibri"/>
        <family val="2"/>
        <scheme val="minor"/>
      </rPr>
      <t xml:space="preserve">
B.Agr.Sc. (Hon), PhD., RAnNutr., FAICD
Group CEO and Managing Director
Office: 1/6 Eagleview Place, Eagle Farm QLD 4009 T 07 3908 1440
Mail: PO Box 5950, Manly, QLD 4179
Mobile: 0418 802 462
Email: robert.vanbarneveld@sunporkfarms.com.au</t>
    </r>
  </si>
  <si>
    <r>
      <t xml:space="preserve">
</t>
    </r>
    <r>
      <rPr>
        <b/>
        <sz val="11"/>
        <color theme="1"/>
        <rFont val="Calibri"/>
        <family val="2"/>
        <scheme val="minor"/>
      </rPr>
      <t>Sharon Denny</t>
    </r>
    <r>
      <rPr>
        <sz val="11"/>
        <color theme="1"/>
        <rFont val="Calibri"/>
        <family val="2"/>
        <scheme val="minor"/>
      </rPr>
      <t xml:space="preserve">
Queensland Partner
ReThink Sustainability
Level 15, 240 Queen Street.  Brisbane.  QLD. 4000.  Australia.
m: 0447766611</t>
    </r>
  </si>
  <si>
    <r>
      <rPr>
        <b/>
        <sz val="11"/>
        <color theme="1"/>
        <rFont val="Calibri"/>
        <family val="2"/>
        <scheme val="minor"/>
      </rPr>
      <t>Kristina Formuzal</t>
    </r>
    <r>
      <rPr>
        <sz val="11"/>
        <color theme="1"/>
        <rFont val="Calibri"/>
        <family val="2"/>
        <scheme val="minor"/>
      </rPr>
      <t xml:space="preserve">
Foodbuy - Senior Sustainability Manager
kristinaformuzal@foodbuy.com.au</t>
    </r>
  </si>
  <si>
    <r>
      <rPr>
        <b/>
        <sz val="11"/>
        <color theme="1"/>
        <rFont val="Calibri"/>
        <family val="2"/>
        <scheme val="minor"/>
      </rPr>
      <t>Scott Braund</t>
    </r>
    <r>
      <rPr>
        <sz val="11"/>
        <color theme="1"/>
        <rFont val="Calibri"/>
        <family val="2"/>
        <scheme val="minor"/>
      </rPr>
      <t xml:space="preserve">
Scott.Braund@mortco.com.au
m- 0427 618 622</t>
    </r>
  </si>
  <si>
    <r>
      <t xml:space="preserve">
</t>
    </r>
    <r>
      <rPr>
        <b/>
        <sz val="11"/>
        <color theme="1"/>
        <rFont val="Calibri"/>
        <family val="2"/>
        <scheme val="minor"/>
      </rPr>
      <t>Franswa Venter</t>
    </r>
    <r>
      <rPr>
        <sz val="11"/>
        <color theme="1"/>
        <rFont val="Calibri"/>
        <family val="2"/>
        <scheme val="minor"/>
      </rPr>
      <t xml:space="preserve">
Poultry Operations Manager
385 Pittsworth-Felton Road, Pittsworth QLD 4356
PO Box 158,  Pittsworth  QLD  4356 Australia
P:0475208997  F: 
e: Frans.venter@mcleanfarms.com.au  </t>
    </r>
  </si>
  <si>
    <r>
      <rPr>
        <b/>
        <sz val="11"/>
        <color theme="1"/>
        <rFont val="Calibri"/>
        <family val="2"/>
        <scheme val="minor"/>
      </rPr>
      <t>Allison Crook</t>
    </r>
    <r>
      <rPr>
        <sz val="11"/>
        <color theme="1"/>
        <rFont val="Calibri"/>
        <family val="2"/>
        <scheme val="minor"/>
      </rPr>
      <t xml:space="preserve">
Queensland Department of Agriculture 
General Manager - Animal Biosecurity
allison.crook@daf.qld.gov.au
(04) 2763-2680</t>
    </r>
  </si>
  <si>
    <r>
      <rPr>
        <b/>
        <sz val="11"/>
        <color theme="1"/>
        <rFont val="Calibri"/>
        <family val="2"/>
        <scheme val="minor"/>
      </rPr>
      <t>Megan Rajic</t>
    </r>
    <r>
      <rPr>
        <sz val="11"/>
        <color theme="1"/>
        <rFont val="Calibri"/>
        <family val="2"/>
        <scheme val="minor"/>
      </rPr>
      <t xml:space="preserve">
Executive Assistant to</t>
    </r>
    <r>
      <rPr>
        <b/>
        <sz val="11"/>
        <color theme="1"/>
        <rFont val="Calibri"/>
        <family val="2"/>
        <scheme val="minor"/>
      </rPr>
      <t xml:space="preserve"> Dr Chris Parker</t>
    </r>
    <r>
      <rPr>
        <sz val="11"/>
        <color theme="1"/>
        <rFont val="Calibri"/>
        <family val="2"/>
        <scheme val="minor"/>
      </rPr>
      <t xml:space="preserve">
Biosecurity Animal Division
Department of Agriculture, Fisheries and Forestry
02 6272 3140 | E-mail: Megan.Rajic@agriculture.gov.au</t>
    </r>
  </si>
  <si>
    <t xml:space="preserve">SPEAKER - Amy Scoville-Weaver -  Director of Retail TSC </t>
  </si>
  <si>
    <t>georgie.hart@ior-rural.com.au</t>
  </si>
  <si>
    <t>Georgie Hart</t>
  </si>
  <si>
    <t xml:space="preserve">0437 383 380 </t>
  </si>
  <si>
    <t>https://www.zazzle.com.au/simple_minimal_business_logo_custom_paper_cup-256123411557241468</t>
  </si>
  <si>
    <t>https://www.zazzle.com.au/navy_branded_custom_business_logo_promotional_napkin-256376652240921906</t>
  </si>
  <si>
    <t>Napkins with Sponsor logo</t>
  </si>
  <si>
    <t>Agri Talent</t>
  </si>
  <si>
    <t xml:space="preserve">kelli.mcdougall@agritalent.com.au&gt;; </t>
  </si>
  <si>
    <t>0427 596 000</t>
  </si>
  <si>
    <t>Kelli McDougall</t>
  </si>
  <si>
    <t>jason.a.lipp@nab.com.au</t>
  </si>
  <si>
    <t xml:space="preserve">Invoiced </t>
  </si>
  <si>
    <t xml:space="preserve">0428 297 250 </t>
  </si>
  <si>
    <t>Jason Lipp</t>
  </si>
  <si>
    <t>0499 025 118</t>
  </si>
  <si>
    <t>forbes.corby@apiam.com.au and cc tony.batterham@apiam.com.au</t>
  </si>
  <si>
    <t xml:space="preserve">Agtech 360 </t>
  </si>
  <si>
    <t>Apiam</t>
  </si>
  <si>
    <t>Agri Talent/Agri Labour</t>
  </si>
  <si>
    <t>RSA Contractors</t>
  </si>
  <si>
    <t>Entegra</t>
  </si>
  <si>
    <t xml:space="preserve">RSA Contractors </t>
  </si>
  <si>
    <t>Ann Story</t>
  </si>
  <si>
    <t>Astory@RSA.contractors</t>
  </si>
  <si>
    <t>Catering Boxes</t>
  </si>
  <si>
    <t>Sign for Lecturn</t>
  </si>
  <si>
    <t>Attendee for Stall</t>
  </si>
  <si>
    <t>Coffee Cart booked, logo on coffee carts and cups based on Sponsor</t>
  </si>
  <si>
    <t>Green Collar</t>
  </si>
  <si>
    <t>Wideland</t>
  </si>
  <si>
    <t>Facebook Promo</t>
  </si>
  <si>
    <t>Site Tour</t>
  </si>
  <si>
    <t>Lawn Booth - Wideland</t>
  </si>
  <si>
    <t>Site Tour Sponsor</t>
  </si>
  <si>
    <t>West Wind Energy</t>
  </si>
  <si>
    <t xml:space="preserve">Harry </t>
  </si>
  <si>
    <t>Clarke</t>
  </si>
  <si>
    <t>FIRST</t>
  </si>
  <si>
    <t>LAST</t>
  </si>
  <si>
    <t>BUSINESS</t>
  </si>
  <si>
    <t>Country Caller</t>
  </si>
  <si>
    <t>Caitlin</t>
  </si>
  <si>
    <t>Crowley</t>
  </si>
  <si>
    <t>Jessica</t>
  </si>
  <si>
    <t>Argus Media</t>
  </si>
  <si>
    <t>Nason</t>
  </si>
  <si>
    <t>Beef Central</t>
  </si>
  <si>
    <t>Arlie</t>
  </si>
  <si>
    <t>Felton-Taylor</t>
  </si>
  <si>
    <t>Billy</t>
  </si>
  <si>
    <t>Jupp</t>
  </si>
  <si>
    <t>Queensland Country Life</t>
  </si>
  <si>
    <t>Amy</t>
  </si>
  <si>
    <t>Phillips</t>
  </si>
  <si>
    <t>ABC Country Hour</t>
  </si>
  <si>
    <t>`</t>
  </si>
  <si>
    <t>James Schirmer
Anna Story</t>
  </si>
  <si>
    <t>jschirmer@rsa.contractors
astory@rsa.contractors</t>
  </si>
  <si>
    <t xml:space="preserve">0407 598 001  </t>
  </si>
  <si>
    <t>events@mla.com.au</t>
  </si>
  <si>
    <t>Rachel Hall 
Kayla</t>
  </si>
  <si>
    <t>greg@entegra.com.au
kimberley@entegra.com.au</t>
  </si>
  <si>
    <t>Greg McCalman
Kimberley Scott</t>
  </si>
  <si>
    <t>Emailed information</t>
  </si>
  <si>
    <t>kimberley@entegra.com.au</t>
  </si>
  <si>
    <t>Kimberley Scott</t>
  </si>
  <si>
    <r>
      <t>+61(0)491149356</t>
    </r>
    <r>
      <rPr>
        <sz val="11"/>
        <color theme="1"/>
        <rFont val="Arial Nova"/>
        <family val="2"/>
      </rPr>
      <t xml:space="preserve"> </t>
    </r>
    <r>
      <rPr>
        <sz val="9"/>
        <color rgb="FFD0CECE"/>
        <rFont val="Arial Nova"/>
        <family val="2"/>
      </rPr>
      <t> </t>
    </r>
  </si>
  <si>
    <t>thomaswalker@w-wind.com.au</t>
  </si>
  <si>
    <t>Thomas Walker</t>
  </si>
  <si>
    <t>Includes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</si>
  <si>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</si>
  <si>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</si>
  <si>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</si>
  <si>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</si>
  <si>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</si>
  <si>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</si>
  <si>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</si>
  <si>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</si>
  <si>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</si>
  <si>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</si>
  <si>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</si>
  <si>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</si>
  <si>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</si>
  <si>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</si>
  <si>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</si>
  <si>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17</t>
  </si>
  <si>
    <t>Pieter van Jaarsveld</t>
  </si>
  <si>
    <t>0414 886 052</t>
  </si>
  <si>
    <t xml:space="preserve">0413 974 984  </t>
  </si>
  <si>
    <t>0427 654 663</t>
  </si>
  <si>
    <t>lisa.nicholls@widelandgroup.com.au</t>
  </si>
  <si>
    <t>Lisa Nicholls</t>
  </si>
  <si>
    <t>Royal Flying Doctor's Service</t>
  </si>
  <si>
    <t>Nick Marchant</t>
  </si>
  <si>
    <t>nick.marchant@agritalent.com.au</t>
  </si>
  <si>
    <t>0476 884 936</t>
  </si>
  <si>
    <t>Logo on Collateral</t>
  </si>
  <si>
    <t>IOR Caltex Delo</t>
  </si>
  <si>
    <t>Mort &amp; Co</t>
  </si>
  <si>
    <t>18</t>
  </si>
  <si>
    <t>pieter@agtech360.net</t>
  </si>
  <si>
    <t>Kim Mason</t>
  </si>
  <si>
    <t>kim.mason@greencollar.com.au</t>
  </si>
  <si>
    <t>Lidewij Koene</t>
  </si>
  <si>
    <t>Lidewij.Koene@wdrc.qld.gov.au</t>
  </si>
  <si>
    <t>0409 786 759</t>
  </si>
  <si>
    <t>Paid</t>
  </si>
  <si>
    <t>Email about package elements</t>
  </si>
  <si>
    <t>Sarah.Patterson@mortco.com.au</t>
  </si>
  <si>
    <t>Sarah Patterson</t>
  </si>
  <si>
    <t>Complimentary</t>
  </si>
  <si>
    <t xml:space="preserve"> $                  0.00</t>
  </si>
  <si>
    <t>Natural Capital Co</t>
  </si>
  <si>
    <t>Natalie Williams</t>
  </si>
  <si>
    <t>0459978244</t>
  </si>
  <si>
    <t>Smater Nutrition</t>
  </si>
  <si>
    <t>a.aisthorpe@topcountry.com.au</t>
  </si>
  <si>
    <t xml:space="preserve">Alexandra Aisthorpe </t>
  </si>
  <si>
    <t>19</t>
  </si>
  <si>
    <t>20</t>
  </si>
  <si>
    <t>nat@natcapco.com.au</t>
  </si>
  <si>
    <t>rob.fraser@fraservaluers.com</t>
  </si>
  <si>
    <t>Data42/Horse Records</t>
  </si>
  <si>
    <t>Free</t>
  </si>
  <si>
    <t>Dom Distribution</t>
  </si>
  <si>
    <t>No walled</t>
  </si>
  <si>
    <t>Deck</t>
  </si>
  <si>
    <t>Side</t>
  </si>
  <si>
    <t>Eric</t>
  </si>
  <si>
    <t>Barker</t>
  </si>
  <si>
    <t>Snap Printing</t>
  </si>
  <si>
    <t>info@horse-records.com</t>
  </si>
  <si>
    <t>sarah.patterson@mortco.com.au</t>
  </si>
  <si>
    <t>forbes.corby@apiam.com.au</t>
  </si>
  <si>
    <t>peter.caswell@reparator.com.au</t>
  </si>
  <si>
    <t>16</t>
  </si>
  <si>
    <t>Sent to Bev</t>
  </si>
  <si>
    <t xml:space="preserve">Sponsorship </t>
  </si>
  <si>
    <t>?? $1500</t>
  </si>
  <si>
    <t>Equipoise Group</t>
  </si>
  <si>
    <t>Attendee</t>
  </si>
  <si>
    <t>Libby Gardiner</t>
  </si>
  <si>
    <t>Haylee Clifford</t>
  </si>
  <si>
    <t>Stephen Aisthorpe
Andrew Whyte</t>
  </si>
  <si>
    <t>Pieter Van Jaarsveld 
Julian Pollard</t>
  </si>
  <si>
    <t>Yeonju Jang</t>
  </si>
  <si>
    <t>Carissa Crabtree
Fin Griffin</t>
  </si>
  <si>
    <t>Saul Clough
Jamie Dennison</t>
  </si>
  <si>
    <t>Dan Papacek
David Loxley</t>
  </si>
  <si>
    <t>Rachel Hall</t>
  </si>
  <si>
    <t xml:space="preserve">Adam Smith </t>
  </si>
  <si>
    <t>no</t>
  </si>
  <si>
    <t>No</t>
  </si>
  <si>
    <t>yes</t>
  </si>
  <si>
    <t>Best</t>
  </si>
  <si>
    <t>Braund</t>
  </si>
  <si>
    <t>Steve</t>
  </si>
  <si>
    <t>Budden</t>
  </si>
  <si>
    <t>Optimal Group</t>
  </si>
  <si>
    <t>Bryce</t>
  </si>
  <si>
    <t>Camm</t>
  </si>
  <si>
    <t>Camm Agricultural Group</t>
  </si>
  <si>
    <t>Sam</t>
  </si>
  <si>
    <t>Churchill</t>
  </si>
  <si>
    <t>JBS</t>
  </si>
  <si>
    <t>Jodie</t>
  </si>
  <si>
    <t>Courtice</t>
  </si>
  <si>
    <t>McLean Farms</t>
  </si>
  <si>
    <t>Sharon</t>
  </si>
  <si>
    <t>Denny</t>
  </si>
  <si>
    <t>ReThink Sustainability</t>
  </si>
  <si>
    <t>Niki</t>
  </si>
  <si>
    <t>Ford</t>
  </si>
  <si>
    <t>Australian Organic Ltd</t>
  </si>
  <si>
    <t>Gray</t>
  </si>
  <si>
    <t>Animal EyeQ</t>
  </si>
  <si>
    <t>Hick</t>
  </si>
  <si>
    <t>Australian Sustainable Food Company</t>
  </si>
  <si>
    <t>Simon</t>
  </si>
  <si>
    <t>Jackson</t>
  </si>
  <si>
    <t>Compass Group Australia</t>
  </si>
  <si>
    <t>Thomas</t>
  </si>
  <si>
    <t>Key</t>
  </si>
  <si>
    <t>Earthtrade</t>
  </si>
  <si>
    <t>Dr Angela</t>
  </si>
  <si>
    <t>Lees</t>
  </si>
  <si>
    <t>University of Queensland</t>
  </si>
  <si>
    <t>Professor Bernadette</t>
  </si>
  <si>
    <t>McCabe</t>
  </si>
  <si>
    <t>Centre for Agricultural Engineering</t>
  </si>
  <si>
    <t xml:space="preserve">Greg </t>
  </si>
  <si>
    <t>McCalman</t>
  </si>
  <si>
    <t>Bruce</t>
  </si>
  <si>
    <t>McConnel</t>
  </si>
  <si>
    <t>FarmedWell Ltd</t>
  </si>
  <si>
    <t>Joseph</t>
  </si>
  <si>
    <t>McMeniman</t>
  </si>
  <si>
    <t>Meat and Livestock Australia</t>
  </si>
  <si>
    <t>David</t>
  </si>
  <si>
    <t>McNab</t>
  </si>
  <si>
    <t>Department of Agriculture, Fisheries and Forestry</t>
  </si>
  <si>
    <t>Matt</t>
  </si>
  <si>
    <t>Norton</t>
  </si>
  <si>
    <t>AgDSA</t>
  </si>
  <si>
    <t>Jemma</t>
  </si>
  <si>
    <t>Postle</t>
  </si>
  <si>
    <t>APIAM Animal Health Vet</t>
  </si>
  <si>
    <t xml:space="preserve">Stuart </t>
  </si>
  <si>
    <t>Pratt</t>
  </si>
  <si>
    <t xml:space="preserve">Louise </t>
  </si>
  <si>
    <t>Robb</t>
  </si>
  <si>
    <t>Futurefeed</t>
  </si>
  <si>
    <t>Molly</t>
  </si>
  <si>
    <t>Sage</t>
  </si>
  <si>
    <t>Stockyard</t>
  </si>
  <si>
    <t>Alex</t>
  </si>
  <si>
    <t>Smith</t>
  </si>
  <si>
    <t>Rangers Valley</t>
  </si>
  <si>
    <t>Dr Robert</t>
  </si>
  <si>
    <t>van Barneveld</t>
  </si>
  <si>
    <t>SunPork Group</t>
  </si>
  <si>
    <t>Protein PVC Sign</t>
  </si>
  <si>
    <t>Signs on Time</t>
  </si>
  <si>
    <t>Coffee Cart Decal</t>
  </si>
  <si>
    <t>Bar Staff</t>
  </si>
  <si>
    <t>Espresso &amp; Tea</t>
  </si>
  <si>
    <t>Espresso Bar Hire &amp; Staff</t>
  </si>
  <si>
    <t>Cofee Van Hire &amp; Travel</t>
  </si>
  <si>
    <t>Venue Hire &amp; Set up fee</t>
  </si>
  <si>
    <t>Stageing</t>
  </si>
  <si>
    <t>Cost</t>
  </si>
  <si>
    <t>Qty</t>
  </si>
  <si>
    <t>Coffee Lids</t>
  </si>
  <si>
    <t>Booth Hire</t>
  </si>
  <si>
    <t>Range Event Hire</t>
  </si>
  <si>
    <t>Tayla Made</t>
  </si>
  <si>
    <t>Thyme to Plate</t>
  </si>
  <si>
    <t>Windsor Hotel</t>
  </si>
  <si>
    <t xml:space="preserve">A6 Name Tags - </t>
  </si>
  <si>
    <t>A4 Booklets</t>
  </si>
  <si>
    <t>PVC Foamboard</t>
  </si>
  <si>
    <t>A4 Table Cards</t>
  </si>
  <si>
    <t>Label Stickers</t>
  </si>
  <si>
    <t>JTW Cleaning &amp; Bar Services</t>
  </si>
  <si>
    <t>Sent</t>
  </si>
  <si>
    <t xml:space="preserve">Yes </t>
  </si>
  <si>
    <t>Agri Talent &amp; Agri Labour</t>
  </si>
  <si>
    <t>Entegra, APIAM, Farmed Well</t>
  </si>
  <si>
    <t>Total Conference</t>
  </si>
  <si>
    <t>Catering staff for events</t>
  </si>
  <si>
    <t>Morning Tea</t>
  </si>
  <si>
    <t>Lunch - Norish Bowls</t>
  </si>
  <si>
    <t>Afternoon Cakes</t>
  </si>
  <si>
    <t>Drinks (2 waters and 1 Juens/soft drink pp)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</si>
</sst>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44" formatCode="_-&quot;$&quot;* #,##0.00_-;\-&quot;$&quot;* #,##0.00_-;_-&quot;$&quot;* &quot;-&quot;??_-;_-@_-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3333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22"/>
      <color theme="0" tint="-0.499984740745262"/>
      <name val="Century Gothic"/>
      <family val="2"/>
    </font>
    <font>
      <b/>
      <sz val="22"/>
      <color theme="6" tint="-0.249977111117893"/>
      <name val="Century Gothic"/>
      <family val="2"/>
    </font>
    <font>
      <sz val="9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color theme="0"/>
      <name val="Century Gothic"/>
      <family val="2"/>
    </font>
    <font>
      <b/>
      <sz val="11"/>
      <color theme="1"/>
      <name val="Century Gothic"/>
      <family val="2"/>
    </font>
    <font>
      <b/>
      <sz val="9"/>
      <color theme="0" tint="-0.499984740745262"/>
      <name val="Century Gothic"/>
      <family val="2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20"/>
      <color theme="0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sz val="10"/>
      <color rgb="FF0070C0"/>
      <name val="Century Gothic"/>
      <family val="1"/>
    </font>
    <font>
      <b/>
      <sz val="10"/>
      <color theme="4" tint="-0.249977111117893"/>
      <name val="Century Gothic"/>
      <family val="1"/>
    </font>
    <font>
      <sz val="12"/>
      <color theme="1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0" tint="-0.499984740745262"/>
      <name val="Century Gothic"/>
      <family val="2"/>
    </font>
    <font>
      <b/>
      <sz val="10"/>
      <color theme="1"/>
      <name val="Century Gothic"/>
      <family val="2"/>
    </font>
    <font>
      <sz val="7"/>
      <color theme="1"/>
      <name val="Times New Roman"/>
      <family val="1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754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Nova Light"/>
      <family val="2"/>
    </font>
    <font>
      <sz val="11"/>
      <color theme="1"/>
      <name val="Arial Nova"/>
      <family val="2"/>
    </font>
    <font>
      <sz val="9"/>
      <color rgb="FFD0CECE"/>
      <name val="Arial Nova"/>
      <family val="2"/>
    </font>
    <font>
      <sz val="11"/>
      <color rgb="FF000000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0EDAF"/>
        <bgColor indexed="64"/>
      </patternFill>
    </fill>
    <fill>
      <patternFill patternType="solid">
        <fgColor rgb="FF94DCA2"/>
        <bgColor indexed="64"/>
      </patternFill>
    </fill>
    <fill>
      <patternFill patternType="solid">
        <fgColor rgb="FFF6FDE8"/>
        <bgColor indexed="64"/>
      </patternFill>
    </fill>
    <fill>
      <patternFill patternType="solid">
        <fgColor rgb="FFCFECD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826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FF3C9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499984740745262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249977111117893"/>
      </left>
      <right style="thin">
        <color theme="0" tint="-0.499984740745262"/>
      </right>
      <top/>
      <bottom/>
      <diagonal/>
    </border>
    <border>
      <left style="thin">
        <color theme="0" tint="-0.249977111117893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/>
      <top/>
      <bottom/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1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1" fillId="0" borderId="0"/>
    <xf numFmtId="0" fontId="1" fillId="0" borderId="1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1" fillId="0" borderId="10"/>
    <xf numFmtId="0" fontId="1" fillId="0" borderId="10"/>
    <xf numFmtId="0" fontId="1" fillId="0" borderId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10"/>
    <xf numFmtId="0" fontId="1" fillId="0" borderId="10"/>
    <xf numFmtId="0" fontId="19" fillId="0" borderId="10" applyNumberFormat="0" applyFill="0" applyBorder="0" applyAlignment="0" applyProtection="0"/>
    <xf numFmtId="0" fontId="19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/>
    <xf numFmtId="0" fontId="35" fillId="0" borderId="0" applyNumberFormat="0" applyFill="0" applyBorder="0" applyAlignment="0" applyProtection="0"/>
  </cellStyleXfs>
  <cellXfs count="2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8" fillId="0" borderId="10" xfId="0" applyFont="1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0" xfId="0" applyBorder="1"/>
    <xf numFmtId="0" fontId="16" fillId="0" borderId="0" xfId="0" applyFont="1"/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6" fillId="2" borderId="10" xfId="6" applyBorder="1"/>
    <xf numFmtId="0" fontId="7" fillId="3" borderId="10" xfId="7" applyBorder="1"/>
    <xf numFmtId="0" fontId="9" fillId="5" borderId="10" xfId="9" applyBorder="1"/>
    <xf numFmtId="0" fontId="19" fillId="0" borderId="10" xfId="60" applyBorder="1"/>
    <xf numFmtId="0" fontId="0" fillId="34" borderId="10" xfId="0" applyFill="1" applyBorder="1"/>
    <xf numFmtId="0" fontId="16" fillId="36" borderId="0" xfId="0" applyFont="1" applyFill="1"/>
    <xf numFmtId="0" fontId="0" fillId="36" borderId="0" xfId="0" applyFill="1"/>
    <xf numFmtId="0" fontId="0" fillId="33" borderId="10" xfId="0" applyFill="1" applyBorder="1"/>
    <xf numFmtId="0" fontId="0" fillId="37" borderId="10" xfId="0" applyFill="1" applyBorder="1"/>
    <xf numFmtId="0" fontId="8" fillId="4" borderId="10" xfId="8" applyBorder="1" applyAlignment="1">
      <alignment horizontal="center"/>
    </xf>
    <xf numFmtId="0" fontId="0" fillId="38" borderId="10" xfId="0" applyFill="1" applyBorder="1"/>
    <xf numFmtId="0" fontId="16" fillId="0" borderId="10" xfId="0" applyFont="1" applyBorder="1"/>
    <xf numFmtId="0" fontId="18" fillId="33" borderId="10" xfId="0" applyFont="1" applyFill="1" applyBorder="1"/>
    <xf numFmtId="0" fontId="16" fillId="34" borderId="10" xfId="0" applyFont="1" applyFill="1" applyBorder="1"/>
    <xf numFmtId="0" fontId="18" fillId="0" borderId="0" xfId="0" applyFont="1"/>
    <xf numFmtId="0" fontId="0" fillId="35" borderId="10" xfId="0" applyFill="1" applyBorder="1"/>
    <xf numFmtId="0" fontId="18" fillId="35" borderId="10" xfId="0" applyFont="1" applyFill="1" applyBorder="1"/>
    <xf numFmtId="0" fontId="8" fillId="4" borderId="0" xfId="8" applyBorder="1"/>
    <xf numFmtId="0" fontId="0" fillId="36" borderId="10" xfId="0" applyFill="1" applyBorder="1"/>
    <xf numFmtId="0" fontId="0" fillId="35" borderId="0" xfId="0" applyFill="1"/>
    <xf numFmtId="0" fontId="19" fillId="0" borderId="0" xfId="60" applyBorder="1"/>
    <xf numFmtId="0" fontId="18" fillId="34" borderId="0" xfId="0" applyFont="1" applyFill="1"/>
    <xf numFmtId="0" fontId="0" fillId="34" borderId="0" xfId="0" applyFill="1"/>
    <xf numFmtId="0" fontId="0" fillId="33" borderId="0" xfId="0" applyFill="1"/>
    <xf numFmtId="0" fontId="0" fillId="0" borderId="13" xfId="0" applyBorder="1" applyAlignment="1">
      <alignment horizontal="left"/>
    </xf>
    <xf numFmtId="0" fontId="0" fillId="36" borderId="13" xfId="0" applyFill="1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9" fillId="0" borderId="10" xfId="9" applyFill="1" applyBorder="1" applyAlignment="1">
      <alignment horizontal="center"/>
    </xf>
    <xf numFmtId="0" fontId="19" fillId="0" borderId="10" xfId="60" applyFill="1" applyBorder="1"/>
    <xf numFmtId="0" fontId="21" fillId="0" borderId="10" xfId="0" applyFont="1" applyBorder="1"/>
    <xf numFmtId="0" fontId="16" fillId="0" borderId="10" xfId="0" applyFont="1" applyBorder="1" applyAlignment="1" applyProtection="1">
      <alignment vertical="top"/>
      <protection locked="0"/>
    </xf>
    <xf numFmtId="0" fontId="16" fillId="0" borderId="19" xfId="0" applyFont="1" applyBorder="1" applyAlignment="1" applyProtection="1">
      <alignment vertical="top"/>
      <protection locked="0"/>
    </xf>
    <xf numFmtId="0" fontId="0" fillId="0" borderId="19" xfId="0" applyBorder="1"/>
    <xf numFmtId="0" fontId="0" fillId="0" borderId="20" xfId="0" applyBorder="1"/>
    <xf numFmtId="0" fontId="0" fillId="0" borderId="17" xfId="0" applyBorder="1"/>
    <xf numFmtId="0" fontId="0" fillId="0" borderId="18" xfId="0" applyBorder="1"/>
    <xf numFmtId="0" fontId="23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right" vertical="center" wrapText="1"/>
    </xf>
    <xf numFmtId="44" fontId="27" fillId="0" borderId="0" xfId="61" applyFont="1" applyAlignment="1">
      <alignment horizontal="left" vertical="center" wrapText="1" indent="1"/>
    </xf>
    <xf numFmtId="44" fontId="27" fillId="0" borderId="0" xfId="61" applyFont="1" applyAlignment="1">
      <alignment horizontal="left" vertical="center" indent="1"/>
    </xf>
    <xf numFmtId="0" fontId="22" fillId="0" borderId="0" xfId="0" applyFont="1"/>
    <xf numFmtId="0" fontId="28" fillId="41" borderId="22" xfId="0" applyFont="1" applyFill="1" applyBorder="1" applyAlignment="1">
      <alignment horizontal="center" vertical="center" wrapText="1"/>
    </xf>
    <xf numFmtId="0" fontId="28" fillId="42" borderId="22" xfId="0" applyFont="1" applyFill="1" applyBorder="1" applyAlignment="1">
      <alignment horizontal="center" vertical="center" wrapText="1"/>
    </xf>
    <xf numFmtId="0" fontId="28" fillId="43" borderId="22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9" fillId="35" borderId="23" xfId="0" applyFont="1" applyFill="1" applyBorder="1" applyAlignment="1">
      <alignment horizontal="left" vertical="center" wrapText="1" indent="1"/>
    </xf>
    <xf numFmtId="0" fontId="30" fillId="35" borderId="24" xfId="0" applyFont="1" applyFill="1" applyBorder="1" applyAlignment="1">
      <alignment horizontal="right" vertical="center" wrapText="1" indent="1"/>
    </xf>
    <xf numFmtId="44" fontId="29" fillId="44" borderId="24" xfId="61" applyFont="1" applyFill="1" applyBorder="1" applyAlignment="1">
      <alignment horizontal="right" vertical="center" wrapText="1" indent="1"/>
    </xf>
    <xf numFmtId="44" fontId="29" fillId="45" borderId="22" xfId="61" applyFont="1" applyFill="1" applyBorder="1" applyAlignment="1">
      <alignment horizontal="right" vertical="center" wrapText="1" indent="1"/>
    </xf>
    <xf numFmtId="44" fontId="32" fillId="46" borderId="22" xfId="61" applyFont="1" applyFill="1" applyBorder="1" applyAlignment="1">
      <alignment vertical="center" wrapText="1"/>
    </xf>
    <xf numFmtId="44" fontId="32" fillId="47" borderId="22" xfId="61" applyFont="1" applyFill="1" applyBorder="1" applyAlignment="1">
      <alignment vertical="center" wrapText="1"/>
    </xf>
    <xf numFmtId="0" fontId="23" fillId="0" borderId="0" xfId="0" applyFont="1" applyAlignment="1">
      <alignment horizontal="left" wrapText="1" indent="1"/>
    </xf>
    <xf numFmtId="0" fontId="23" fillId="0" borderId="0" xfId="0" applyFont="1" applyAlignment="1">
      <alignment horizontal="left" indent="1"/>
    </xf>
    <xf numFmtId="1" fontId="31" fillId="35" borderId="23" xfId="62" applyNumberFormat="1" applyFont="1" applyFill="1" applyBorder="1" applyAlignment="1">
      <alignment horizontal="left" vertical="center" wrapText="1" indent="1"/>
    </xf>
    <xf numFmtId="1" fontId="31" fillId="0" borderId="23" xfId="62" applyNumberFormat="1" applyFont="1" applyBorder="1" applyAlignment="1">
      <alignment horizontal="left" vertical="center" wrapText="1" indent="1"/>
    </xf>
    <xf numFmtId="0" fontId="28" fillId="40" borderId="21" xfId="0" applyFont="1" applyFill="1" applyBorder="1" applyAlignment="1">
      <alignment horizontal="center" vertical="center" wrapText="1"/>
    </xf>
    <xf numFmtId="0" fontId="33" fillId="0" borderId="0" xfId="63" applyAlignment="1">
      <alignment wrapText="1"/>
    </xf>
    <xf numFmtId="0" fontId="38" fillId="0" borderId="0" xfId="63" applyFont="1" applyAlignment="1">
      <alignment wrapText="1"/>
    </xf>
    <xf numFmtId="0" fontId="40" fillId="0" borderId="0" xfId="63" applyFont="1" applyAlignment="1">
      <alignment wrapText="1"/>
    </xf>
    <xf numFmtId="0" fontId="41" fillId="0" borderId="0" xfId="63" applyFont="1" applyAlignment="1">
      <alignment horizontal="left" wrapText="1"/>
    </xf>
    <xf numFmtId="0" fontId="41" fillId="0" borderId="22" xfId="63" applyFont="1" applyBorder="1" applyAlignment="1">
      <alignment horizontal="left" vertical="center" wrapText="1" indent="1"/>
    </xf>
    <xf numFmtId="14" fontId="41" fillId="50" borderId="22" xfId="63" applyNumberFormat="1" applyFont="1" applyFill="1" applyBorder="1" applyAlignment="1">
      <alignment horizontal="left" vertical="center" wrapText="1" indent="1"/>
    </xf>
    <xf numFmtId="14" fontId="41" fillId="0" borderId="22" xfId="63" applyNumberFormat="1" applyFont="1" applyBorder="1" applyAlignment="1">
      <alignment horizontal="left" vertical="center" wrapText="1" indent="1"/>
    </xf>
    <xf numFmtId="0" fontId="41" fillId="49" borderId="22" xfId="63" applyFont="1" applyFill="1" applyBorder="1" applyAlignment="1">
      <alignment horizontal="left" vertical="center" wrapText="1"/>
    </xf>
    <xf numFmtId="0" fontId="40" fillId="0" borderId="0" xfId="63" applyFont="1" applyAlignment="1">
      <alignment horizontal="left" wrapText="1"/>
    </xf>
    <xf numFmtId="0" fontId="41" fillId="49" borderId="25" xfId="63" applyFont="1" applyFill="1" applyBorder="1" applyAlignment="1">
      <alignment horizontal="left" vertical="center" wrapText="1"/>
    </xf>
    <xf numFmtId="0" fontId="39" fillId="48" borderId="22" xfId="63" applyFont="1" applyFill="1" applyBorder="1" applyAlignment="1">
      <alignment horizontal="left" vertical="center" wrapText="1" indent="1"/>
    </xf>
    <xf numFmtId="0" fontId="41" fillId="0" borderId="0" xfId="63" applyFont="1" applyAlignment="1">
      <alignment horizontal="left" vertical="center" wrapText="1" indent="1"/>
    </xf>
    <xf numFmtId="0" fontId="41" fillId="0" borderId="24" xfId="63" applyFont="1" applyBorder="1" applyAlignment="1">
      <alignment horizontal="left" vertical="center" wrapText="1" indent="1"/>
    </xf>
    <xf numFmtId="0" fontId="41" fillId="0" borderId="23" xfId="63" applyFont="1" applyBorder="1" applyAlignment="1">
      <alignment horizontal="left" vertical="center" wrapText="1" indent="1"/>
    </xf>
    <xf numFmtId="0" fontId="33" fillId="0" borderId="26" xfId="63" applyBorder="1" applyAlignment="1">
      <alignment horizontal="left" vertical="center" wrapText="1" indent="1"/>
    </xf>
    <xf numFmtId="0" fontId="33" fillId="0" borderId="23" xfId="63" applyBorder="1" applyAlignment="1">
      <alignment horizontal="left" vertical="center" wrapText="1" indent="1"/>
    </xf>
    <xf numFmtId="0" fontId="39" fillId="48" borderId="25" xfId="63" applyFont="1" applyFill="1" applyBorder="1" applyAlignment="1">
      <alignment horizontal="left" vertical="center" wrapText="1" indent="1"/>
    </xf>
    <xf numFmtId="0" fontId="39" fillId="48" borderId="24" xfId="63" applyFont="1" applyFill="1" applyBorder="1" applyAlignment="1">
      <alignment horizontal="left" vertical="center" wrapText="1" indent="1"/>
    </xf>
    <xf numFmtId="0" fontId="39" fillId="48" borderId="23" xfId="63" applyFont="1" applyFill="1" applyBorder="1" applyAlignment="1">
      <alignment horizontal="left" vertical="center" wrapText="1" indent="1"/>
    </xf>
    <xf numFmtId="0" fontId="39" fillId="48" borderId="26" xfId="63" applyFont="1" applyFill="1" applyBorder="1" applyAlignment="1">
      <alignment horizontal="left" vertical="center" wrapText="1" indent="1"/>
    </xf>
    <xf numFmtId="0" fontId="39" fillId="0" borderId="0" xfId="63" applyFont="1" applyAlignment="1">
      <alignment horizontal="left" vertical="center" wrapText="1"/>
    </xf>
    <xf numFmtId="0" fontId="37" fillId="0" borderId="0" xfId="63" applyFont="1" applyAlignment="1">
      <alignment horizontal="left" vertical="center" wrapText="1"/>
    </xf>
    <xf numFmtId="0" fontId="36" fillId="0" borderId="0" xfId="64" applyFont="1" applyBorder="1" applyAlignment="1" applyProtection="1">
      <alignment vertical="center" wrapText="1"/>
    </xf>
    <xf numFmtId="0" fontId="34" fillId="33" borderId="0" xfId="63" applyFont="1" applyFill="1" applyAlignment="1">
      <alignment vertical="center"/>
    </xf>
    <xf numFmtId="0" fontId="32" fillId="0" borderId="0" xfId="0" applyFont="1"/>
    <xf numFmtId="0" fontId="32" fillId="0" borderId="0" xfId="0" applyFont="1" applyAlignment="1">
      <alignment vertical="center"/>
    </xf>
    <xf numFmtId="0" fontId="31" fillId="0" borderId="28" xfId="63" applyFont="1" applyBorder="1" applyAlignment="1">
      <alignment horizontal="left" vertical="center" wrapText="1" indent="1"/>
    </xf>
    <xf numFmtId="0" fontId="43" fillId="51" borderId="28" xfId="63" applyFont="1" applyFill="1" applyBorder="1" applyAlignment="1">
      <alignment horizontal="left" vertical="center" wrapText="1" indent="1"/>
    </xf>
    <xf numFmtId="0" fontId="43" fillId="51" borderId="31" xfId="63" applyFont="1" applyFill="1" applyBorder="1" applyAlignment="1">
      <alignment horizontal="left" vertical="center" wrapText="1" indent="1"/>
    </xf>
    <xf numFmtId="0" fontId="31" fillId="0" borderId="31" xfId="63" applyFont="1" applyBorder="1" applyAlignment="1">
      <alignment horizontal="left" vertical="center" wrapText="1" indent="1"/>
    </xf>
    <xf numFmtId="14" fontId="41" fillId="50" borderId="38" xfId="63" applyNumberFormat="1" applyFont="1" applyFill="1" applyBorder="1" applyAlignment="1">
      <alignment horizontal="center" vertical="center" wrapText="1"/>
    </xf>
    <xf numFmtId="0" fontId="31" fillId="0" borderId="39" xfId="63" applyFont="1" applyBorder="1" applyAlignment="1">
      <alignment horizontal="left" vertical="center" wrapText="1" indent="1"/>
    </xf>
    <xf numFmtId="0" fontId="31" fillId="0" borderId="40" xfId="63" applyFont="1" applyBorder="1" applyAlignment="1">
      <alignment horizontal="left" vertical="center" wrapText="1" indent="1"/>
    </xf>
    <xf numFmtId="0" fontId="39" fillId="48" borderId="41" xfId="63" applyFont="1" applyFill="1" applyBorder="1" applyAlignment="1">
      <alignment horizontal="left" vertical="center" wrapText="1" indent="1"/>
    </xf>
    <xf numFmtId="0" fontId="31" fillId="0" borderId="27" xfId="63" applyFont="1" applyBorder="1" applyAlignment="1">
      <alignment horizontal="left" vertical="center" wrapText="1" indent="1"/>
    </xf>
    <xf numFmtId="0" fontId="32" fillId="0" borderId="10" xfId="63" applyFont="1" applyBorder="1" applyAlignment="1">
      <alignment horizontal="left" vertical="center" wrapText="1" indent="1"/>
    </xf>
    <xf numFmtId="0" fontId="19" fillId="0" borderId="10" xfId="60" applyBorder="1" applyAlignment="1">
      <alignment vertical="center" wrapText="1"/>
    </xf>
    <xf numFmtId="6" fontId="32" fillId="0" borderId="10" xfId="63" applyNumberFormat="1" applyFont="1" applyBorder="1" applyAlignment="1">
      <alignment horizontal="center" vertical="center" wrapText="1"/>
    </xf>
    <xf numFmtId="14" fontId="41" fillId="50" borderId="10" xfId="63" applyNumberFormat="1" applyFont="1" applyFill="1" applyBorder="1" applyAlignment="1">
      <alignment horizontal="center" vertical="center" wrapText="1"/>
    </xf>
    <xf numFmtId="6" fontId="32" fillId="0" borderId="13" xfId="63" applyNumberFormat="1" applyFont="1" applyBorder="1" applyAlignment="1">
      <alignment horizontal="center" vertical="center" wrapText="1"/>
    </xf>
    <xf numFmtId="0" fontId="32" fillId="0" borderId="10" xfId="63" applyFont="1" applyBorder="1" applyAlignment="1">
      <alignment horizontal="left" wrapText="1"/>
    </xf>
    <xf numFmtId="0" fontId="32" fillId="0" borderId="10" xfId="63" applyFont="1" applyBorder="1" applyAlignment="1">
      <alignment wrapText="1"/>
    </xf>
    <xf numFmtId="6" fontId="32" fillId="0" borderId="10" xfId="63" applyNumberFormat="1" applyFont="1" applyBorder="1" applyAlignment="1">
      <alignment horizontal="left" vertical="center" wrapText="1" indent="1"/>
    </xf>
    <xf numFmtId="6" fontId="19" fillId="0" borderId="10" xfId="60" applyNumberFormat="1" applyBorder="1" applyAlignment="1">
      <alignment vertical="center" wrapText="1"/>
    </xf>
    <xf numFmtId="0" fontId="39" fillId="48" borderId="10" xfId="63" applyFont="1" applyFill="1" applyBorder="1" applyAlignment="1">
      <alignment horizontal="left" vertical="center" wrapText="1" indent="1"/>
    </xf>
    <xf numFmtId="0" fontId="39" fillId="48" borderId="10" xfId="63" applyFont="1" applyFill="1" applyBorder="1" applyAlignment="1">
      <alignment vertical="center" wrapText="1"/>
    </xf>
    <xf numFmtId="0" fontId="42" fillId="0" borderId="34" xfId="0" applyFont="1" applyBorder="1" applyAlignment="1">
      <alignment vertical="center"/>
    </xf>
    <xf numFmtId="0" fontId="42" fillId="0" borderId="43" xfId="0" applyFont="1" applyBorder="1" applyAlignment="1">
      <alignment vertical="center"/>
    </xf>
    <xf numFmtId="0" fontId="42" fillId="0" borderId="44" xfId="0" applyFont="1" applyBorder="1" applyAlignment="1">
      <alignment vertical="center"/>
    </xf>
    <xf numFmtId="0" fontId="42" fillId="0" borderId="45" xfId="0" applyFont="1" applyBorder="1" applyAlignment="1">
      <alignment vertical="center"/>
    </xf>
    <xf numFmtId="44" fontId="23" fillId="0" borderId="0" xfId="0" applyNumberFormat="1" applyFont="1" applyAlignment="1">
      <alignment vertical="center"/>
    </xf>
    <xf numFmtId="44" fontId="23" fillId="0" borderId="0" xfId="61" applyFont="1" applyAlignment="1">
      <alignment vertical="center"/>
    </xf>
    <xf numFmtId="44" fontId="32" fillId="46" borderId="24" xfId="61" applyFont="1" applyFill="1" applyBorder="1" applyAlignment="1">
      <alignment vertical="center" wrapText="1"/>
    </xf>
    <xf numFmtId="44" fontId="32" fillId="0" borderId="46" xfId="61" applyFont="1" applyBorder="1" applyAlignment="1">
      <alignment horizontal="left" vertical="center" wrapText="1" indent="1"/>
    </xf>
    <xf numFmtId="0" fontId="29" fillId="35" borderId="26" xfId="0" applyFont="1" applyFill="1" applyBorder="1" applyAlignment="1">
      <alignment horizontal="left" vertical="center" wrapText="1"/>
    </xf>
    <xf numFmtId="44" fontId="23" fillId="0" borderId="0" xfId="0" applyNumberFormat="1" applyFont="1"/>
    <xf numFmtId="44" fontId="27" fillId="0" borderId="47" xfId="61" applyFont="1" applyBorder="1" applyAlignment="1">
      <alignment horizontal="left" vertical="center" indent="1"/>
    </xf>
    <xf numFmtId="44" fontId="23" fillId="0" borderId="0" xfId="0" applyNumberFormat="1" applyFont="1" applyAlignment="1">
      <alignment horizontal="left" wrapText="1" indent="1"/>
    </xf>
    <xf numFmtId="44" fontId="23" fillId="0" borderId="47" xfId="0" applyNumberFormat="1" applyFont="1" applyBorder="1" applyAlignment="1">
      <alignment horizontal="left" wrapText="1" indent="1"/>
    </xf>
    <xf numFmtId="0" fontId="16" fillId="39" borderId="0" xfId="0" applyFont="1" applyFill="1"/>
    <xf numFmtId="0" fontId="42" fillId="0" borderId="44" xfId="0" applyFont="1" applyBorder="1" applyAlignment="1">
      <alignment horizontal="left" vertical="center"/>
    </xf>
    <xf numFmtId="0" fontId="32" fillId="0" borderId="10" xfId="63" applyFont="1" applyBorder="1" applyAlignment="1">
      <alignment horizontal="left" vertical="center" wrapText="1"/>
    </xf>
    <xf numFmtId="6" fontId="32" fillId="0" borderId="10" xfId="63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9" fillId="0" borderId="10" xfId="60" applyBorder="1" applyAlignment="1">
      <alignment vertical="center"/>
    </xf>
    <xf numFmtId="14" fontId="31" fillId="0" borderId="40" xfId="63" applyNumberFormat="1" applyFont="1" applyBorder="1" applyAlignment="1">
      <alignment horizontal="left" vertical="center" wrapText="1" indent="1"/>
    </xf>
    <xf numFmtId="0" fontId="19" fillId="0" borderId="0" xfId="60"/>
    <xf numFmtId="0" fontId="0" fillId="0" borderId="0" xfId="0" applyAlignment="1">
      <alignment wrapText="1"/>
    </xf>
    <xf numFmtId="0" fontId="0" fillId="0" borderId="16" xfId="0" applyBorder="1"/>
    <xf numFmtId="0" fontId="0" fillId="0" borderId="15" xfId="0" applyBorder="1" applyAlignment="1">
      <alignment wrapText="1"/>
    </xf>
    <xf numFmtId="0" fontId="0" fillId="0" borderId="49" xfId="0" applyBorder="1" applyAlignment="1">
      <alignment vertical="top" wrapText="1"/>
    </xf>
    <xf numFmtId="0" fontId="0" fillId="0" borderId="1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2" xfId="0" applyBorder="1" applyAlignment="1">
      <alignment wrapText="1"/>
    </xf>
    <xf numFmtId="0" fontId="0" fillId="0" borderId="12" xfId="0" applyBorder="1" applyAlignment="1">
      <alignment horizontal="left" vertical="center" wrapText="1" indent="1"/>
    </xf>
    <xf numFmtId="0" fontId="20" fillId="0" borderId="0" xfId="0" applyFont="1" applyAlignment="1">
      <alignment horizontal="left" vertical="center" indent="1"/>
    </xf>
    <xf numFmtId="0" fontId="0" fillId="0" borderId="12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51" xfId="0" applyBorder="1" applyAlignment="1">
      <alignment wrapText="1"/>
    </xf>
    <xf numFmtId="0" fontId="0" fillId="0" borderId="52" xfId="0" applyBorder="1" applyAlignment="1">
      <alignment wrapText="1"/>
    </xf>
    <xf numFmtId="0" fontId="0" fillId="0" borderId="51" xfId="0" applyBorder="1"/>
    <xf numFmtId="0" fontId="0" fillId="0" borderId="14" xfId="0" applyBorder="1"/>
    <xf numFmtId="0" fontId="0" fillId="0" borderId="0" xfId="0" applyAlignment="1">
      <alignment vertical="top" wrapText="1"/>
    </xf>
    <xf numFmtId="0" fontId="0" fillId="0" borderId="14" xfId="0" applyBorder="1" applyAlignment="1">
      <alignment vertical="top" wrapText="1"/>
    </xf>
    <xf numFmtId="0" fontId="0" fillId="34" borderId="12" xfId="0" applyFill="1" applyBorder="1" applyAlignment="1">
      <alignment wrapText="1"/>
    </xf>
    <xf numFmtId="0" fontId="0" fillId="0" borderId="5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 indent="5"/>
    </xf>
    <xf numFmtId="0" fontId="0" fillId="0" borderId="15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2" xfId="0" applyBorder="1"/>
    <xf numFmtId="0" fontId="0" fillId="0" borderId="15" xfId="0" applyBorder="1"/>
    <xf numFmtId="0" fontId="0" fillId="0" borderId="0" xfId="0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51" xfId="0" applyBorder="1" applyAlignment="1">
      <alignment horizontal="left" vertical="center" wrapText="1"/>
    </xf>
    <xf numFmtId="0" fontId="0" fillId="0" borderId="53" xfId="0" applyBorder="1" applyAlignment="1">
      <alignment vertical="center" wrapText="1"/>
    </xf>
    <xf numFmtId="0" fontId="46" fillId="0" borderId="15" xfId="0" applyFont="1" applyBorder="1" applyAlignment="1">
      <alignment vertical="center" wrapText="1"/>
    </xf>
    <xf numFmtId="0" fontId="46" fillId="0" borderId="12" xfId="0" applyFont="1" applyBorder="1" applyAlignment="1">
      <alignment vertical="center" wrapText="1"/>
    </xf>
    <xf numFmtId="0" fontId="0" fillId="0" borderId="11" xfId="0" applyBorder="1" applyAlignment="1">
      <alignment wrapText="1"/>
    </xf>
    <xf numFmtId="0" fontId="0" fillId="0" borderId="54" xfId="0" applyBorder="1" applyAlignment="1">
      <alignment vertical="center" wrapText="1"/>
    </xf>
    <xf numFmtId="0" fontId="0" fillId="0" borderId="11" xfId="0" applyBorder="1"/>
    <xf numFmtId="0" fontId="0" fillId="0" borderId="56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32" fillId="0" borderId="48" xfId="63" applyFont="1" applyBorder="1" applyAlignment="1">
      <alignment horizontal="left" vertical="center" wrapText="1" indent="1"/>
    </xf>
    <xf numFmtId="6" fontId="32" fillId="0" borderId="48" xfId="63" applyNumberFormat="1" applyFont="1" applyBorder="1" applyAlignment="1">
      <alignment horizontal="left" vertical="center" wrapText="1" indent="1"/>
    </xf>
    <xf numFmtId="0" fontId="48" fillId="0" borderId="12" xfId="0" applyFont="1" applyBorder="1" applyAlignment="1">
      <alignment wrapText="1"/>
    </xf>
    <xf numFmtId="0" fontId="19" fillId="0" borderId="22" xfId="60" applyBorder="1" applyAlignment="1">
      <alignment horizontal="left" vertical="center" wrapText="1" indent="1"/>
    </xf>
    <xf numFmtId="0" fontId="32" fillId="41" borderId="10" xfId="63" applyFont="1" applyFill="1" applyBorder="1" applyAlignment="1">
      <alignment horizontal="left" vertical="center" wrapText="1"/>
    </xf>
    <xf numFmtId="6" fontId="32" fillId="41" borderId="10" xfId="63" applyNumberFormat="1" applyFont="1" applyFill="1" applyBorder="1" applyAlignment="1">
      <alignment horizontal="left" vertical="center" wrapText="1"/>
    </xf>
    <xf numFmtId="49" fontId="41" fillId="50" borderId="10" xfId="63" applyNumberFormat="1" applyFont="1" applyFill="1" applyBorder="1" applyAlignment="1">
      <alignment horizontal="center" vertical="center" wrapText="1"/>
    </xf>
    <xf numFmtId="0" fontId="50" fillId="0" borderId="10" xfId="0" applyFont="1" applyBorder="1"/>
    <xf numFmtId="0" fontId="32" fillId="0" borderId="10" xfId="0" applyFont="1" applyBorder="1"/>
    <xf numFmtId="49" fontId="32" fillId="46" borderId="22" xfId="61" applyNumberFormat="1" applyFont="1" applyFill="1" applyBorder="1" applyAlignment="1">
      <alignment vertical="center" wrapText="1"/>
    </xf>
    <xf numFmtId="49" fontId="32" fillId="0" borderId="10" xfId="63" applyNumberFormat="1" applyFont="1" applyBorder="1" applyAlignment="1">
      <alignment horizontal="left" vertical="center" wrapText="1" indent="1"/>
    </xf>
    <xf numFmtId="0" fontId="19" fillId="0" borderId="10" xfId="60" applyBorder="1" applyAlignment="1">
      <alignment horizontal="left" vertical="center" wrapText="1"/>
    </xf>
    <xf numFmtId="0" fontId="0" fillId="41" borderId="10" xfId="0" applyFill="1" applyBorder="1" applyAlignment="1">
      <alignment horizontal="left" vertical="center"/>
    </xf>
    <xf numFmtId="0" fontId="0" fillId="52" borderId="10" xfId="0" applyFill="1" applyBorder="1" applyAlignment="1">
      <alignment horizontal="left" vertical="center"/>
    </xf>
    <xf numFmtId="0" fontId="32" fillId="52" borderId="10" xfId="63" applyFont="1" applyFill="1" applyBorder="1" applyAlignment="1">
      <alignment horizontal="left" vertical="center" wrapText="1" indent="1"/>
    </xf>
    <xf numFmtId="0" fontId="19" fillId="0" borderId="10" xfId="60" applyBorder="1" applyAlignment="1">
      <alignment wrapText="1"/>
    </xf>
    <xf numFmtId="0" fontId="32" fillId="52" borderId="10" xfId="63" applyFont="1" applyFill="1" applyBorder="1" applyAlignment="1">
      <alignment horizontal="left" vertical="center" wrapText="1"/>
    </xf>
    <xf numFmtId="0" fontId="19" fillId="52" borderId="10" xfId="60" applyFill="1" applyBorder="1" applyAlignment="1">
      <alignment vertical="center" wrapText="1"/>
    </xf>
    <xf numFmtId="0" fontId="39" fillId="48" borderId="10" xfId="63" applyFont="1" applyFill="1" applyBorder="1" applyAlignment="1">
      <alignment horizontal="left" vertical="center" wrapText="1"/>
    </xf>
    <xf numFmtId="0" fontId="32" fillId="0" borderId="23" xfId="0" applyFont="1" applyBorder="1" applyAlignment="1">
      <alignment horizontal="left" vertical="center" wrapText="1" indent="1"/>
    </xf>
    <xf numFmtId="0" fontId="32" fillId="0" borderId="24" xfId="0" applyFont="1" applyBorder="1" applyAlignment="1">
      <alignment horizontal="left" vertical="center" wrapText="1" indent="1"/>
    </xf>
    <xf numFmtId="0" fontId="0" fillId="53" borderId="0" xfId="0" applyFill="1"/>
    <xf numFmtId="0" fontId="53" fillId="0" borderId="0" xfId="0" applyFont="1" applyAlignment="1">
      <alignment vertical="center"/>
    </xf>
    <xf numFmtId="1" fontId="31" fillId="0" borderId="58" xfId="62" applyNumberFormat="1" applyFont="1" applyFill="1" applyBorder="1" applyAlignment="1">
      <alignment horizontal="left" vertical="center" wrapText="1" indent="1"/>
    </xf>
    <xf numFmtId="44" fontId="32" fillId="54" borderId="24" xfId="61" applyFont="1" applyFill="1" applyBorder="1" applyAlignment="1">
      <alignment horizontal="right" vertical="center" wrapText="1" indent="1"/>
    </xf>
    <xf numFmtId="49" fontId="32" fillId="46" borderId="22" xfId="61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horizontal="right" vertical="center"/>
    </xf>
    <xf numFmtId="0" fontId="23" fillId="0" borderId="0" xfId="0" applyFont="1" applyAlignment="1">
      <alignment horizontal="right"/>
    </xf>
    <xf numFmtId="44" fontId="27" fillId="0" borderId="0" xfId="61" applyFont="1" applyAlignment="1">
      <alignment horizontal="right" vertical="center"/>
    </xf>
    <xf numFmtId="0" fontId="29" fillId="35" borderId="26" xfId="0" applyFont="1" applyFill="1" applyBorder="1" applyAlignment="1">
      <alignment horizontal="right" vertical="center" wrapText="1"/>
    </xf>
    <xf numFmtId="0" fontId="28" fillId="41" borderId="22" xfId="0" applyFont="1" applyFill="1" applyBorder="1" applyAlignment="1">
      <alignment horizontal="right" vertical="center" wrapText="1"/>
    </xf>
    <xf numFmtId="49" fontId="32" fillId="46" borderId="24" xfId="61" applyNumberFormat="1" applyFont="1" applyFill="1" applyBorder="1" applyAlignment="1">
      <alignment horizontal="right" vertical="center" wrapText="1"/>
    </xf>
    <xf numFmtId="44" fontId="29" fillId="44" borderId="24" xfId="61" applyFont="1" applyFill="1" applyBorder="1" applyAlignment="1">
      <alignment horizontal="right" vertical="center" wrapText="1"/>
    </xf>
    <xf numFmtId="0" fontId="23" fillId="0" borderId="0" xfId="0" applyFont="1" applyAlignment="1">
      <alignment horizontal="right" vertical="center"/>
    </xf>
    <xf numFmtId="14" fontId="41" fillId="50" borderId="35" xfId="63" applyNumberFormat="1" applyFont="1" applyFill="1" applyBorder="1" applyAlignment="1">
      <alignment horizontal="center" vertical="center" wrapText="1"/>
    </xf>
    <xf numFmtId="14" fontId="41" fillId="50" borderId="36" xfId="63" applyNumberFormat="1" applyFont="1" applyFill="1" applyBorder="1" applyAlignment="1">
      <alignment horizontal="center" vertical="center" wrapText="1"/>
    </xf>
    <xf numFmtId="14" fontId="41" fillId="50" borderId="37" xfId="63" applyNumberFormat="1" applyFont="1" applyFill="1" applyBorder="1" applyAlignment="1">
      <alignment horizontal="center" vertical="center" wrapText="1"/>
    </xf>
    <xf numFmtId="0" fontId="42" fillId="0" borderId="32" xfId="0" applyFont="1" applyBorder="1" applyAlignment="1">
      <alignment horizontal="left" vertical="center"/>
    </xf>
    <xf numFmtId="0" fontId="42" fillId="0" borderId="33" xfId="0" applyFont="1" applyBorder="1" applyAlignment="1">
      <alignment horizontal="left" vertical="center"/>
    </xf>
    <xf numFmtId="0" fontId="42" fillId="0" borderId="34" xfId="0" applyFont="1" applyBorder="1" applyAlignment="1">
      <alignment horizontal="left" vertical="center"/>
    </xf>
    <xf numFmtId="0" fontId="32" fillId="0" borderId="29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14" fontId="41" fillId="50" borderId="13" xfId="63" applyNumberFormat="1" applyFont="1" applyFill="1" applyBorder="1" applyAlignment="1">
      <alignment horizontal="center" vertical="center" wrapText="1"/>
    </xf>
    <xf numFmtId="14" fontId="41" fillId="50" borderId="18" xfId="63" applyNumberFormat="1" applyFont="1" applyFill="1" applyBorder="1" applyAlignment="1">
      <alignment horizontal="center" vertical="center" wrapText="1"/>
    </xf>
    <xf numFmtId="14" fontId="41" fillId="50" borderId="42" xfId="63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8" fillId="40" borderId="21" xfId="0" applyFont="1" applyFill="1" applyBorder="1" applyAlignment="1">
      <alignment horizontal="center" vertical="center" wrapText="1"/>
    </xf>
    <xf numFmtId="0" fontId="29" fillId="35" borderId="23" xfId="0" applyFont="1" applyFill="1" applyBorder="1" applyAlignment="1">
      <alignment horizontal="left" vertical="center" wrapText="1"/>
    </xf>
    <xf numFmtId="0" fontId="29" fillId="35" borderId="26" xfId="0" applyFont="1" applyFill="1" applyBorder="1" applyAlignment="1">
      <alignment horizontal="left" vertical="center" wrapText="1"/>
    </xf>
    <xf numFmtId="0" fontId="32" fillId="0" borderId="23" xfId="0" applyFont="1" applyBorder="1" applyAlignment="1">
      <alignment horizontal="left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 indent="1"/>
    </xf>
    <xf numFmtId="0" fontId="32" fillId="0" borderId="23" xfId="0" applyFont="1" applyBorder="1" applyAlignment="1">
      <alignment horizontal="left" vertical="center" wrapText="1" indent="1"/>
    </xf>
    <xf numFmtId="0" fontId="32" fillId="0" borderId="24" xfId="0" applyFont="1" applyBorder="1" applyAlignment="1">
      <alignment horizontal="left" vertical="center" wrapText="1" indent="1"/>
    </xf>
    <xf numFmtId="0" fontId="0" fillId="0" borderId="5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14" fillId="0" borderId="51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</cellXfs>
  <cellStyles count="6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ad 2" xfId="48" xr:uid="{00000000-0005-0000-0000-000019000000}"/>
    <cellStyle name="Bad 3" xfId="53" xr:uid="{00000000-0005-0000-0000-00001A000000}"/>
    <cellStyle name="Bad 4" xfId="44" xr:uid="{00000000-0005-0000-0000-00001B000000}"/>
    <cellStyle name="Calculation" xfId="11" builtinId="22" customBuiltin="1"/>
    <cellStyle name="Check Cell" xfId="13" builtinId="23" customBuiltin="1"/>
    <cellStyle name="Currency" xfId="61" builtinId="4"/>
    <cellStyle name="Explanatory Text" xfId="16" builtinId="53" customBuiltin="1"/>
    <cellStyle name="Good" xfId="6" builtinId="26" customBuiltin="1"/>
    <cellStyle name="Good 2" xfId="47" xr:uid="{00000000-0005-0000-0000-000020000000}"/>
    <cellStyle name="Good 3" xfId="52" xr:uid="{00000000-0005-0000-0000-000021000000}"/>
    <cellStyle name="Good 4" xfId="43" xr:uid="{00000000-0005-0000-0000-000022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60" builtinId="8"/>
    <cellStyle name="Hyperlink 2" xfId="59" xr:uid="{00000000-0005-0000-0000-000028000000}"/>
    <cellStyle name="Hyperlink 3" xfId="64" xr:uid="{1CD9A54C-D4C2-4195-BAB3-368C2065DB86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42" xr:uid="{00000000-0005-0000-0000-00002D000000}"/>
    <cellStyle name="Normal 11" xfId="58" xr:uid="{00000000-0005-0000-0000-00002E000000}"/>
    <cellStyle name="Normal 12" xfId="63" xr:uid="{2254F07F-B7C0-4E7E-B6C8-9CF2A87F8B33}"/>
    <cellStyle name="Normal 2" xfId="46" xr:uid="{00000000-0005-0000-0000-00002F000000}"/>
    <cellStyle name="Normal 23" xfId="57" xr:uid="{00000000-0005-0000-0000-000030000000}"/>
    <cellStyle name="Normal 3" xfId="49" xr:uid="{00000000-0005-0000-0000-000031000000}"/>
    <cellStyle name="Normal 4" xfId="50" xr:uid="{00000000-0005-0000-0000-000032000000}"/>
    <cellStyle name="Normal 5" xfId="45" xr:uid="{00000000-0005-0000-0000-000033000000}"/>
    <cellStyle name="Normal 6" xfId="51" xr:uid="{00000000-0005-0000-0000-000034000000}"/>
    <cellStyle name="Normal 7" xfId="54" xr:uid="{00000000-0005-0000-0000-000035000000}"/>
    <cellStyle name="Normal 8" xfId="56" xr:uid="{00000000-0005-0000-0000-000036000000}"/>
    <cellStyle name="Normal 9" xfId="55" xr:uid="{00000000-0005-0000-0000-000037000000}"/>
    <cellStyle name="Note" xfId="15" builtinId="10" customBuiltin="1"/>
    <cellStyle name="Output" xfId="10" builtinId="21" customBuiltin="1"/>
    <cellStyle name="Percent" xfId="62" builtinId="5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FF3C9"/>
      <color rgb="FFFF8265"/>
      <color rgb="FF9999FF"/>
      <color rgb="FFFFCC66"/>
      <color rgb="FFFFCC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checked="Checked" lockText="1"/>
</file>

<file path=xl/ctrlProps/ctrlProp45.xml><?xml version="1.0" encoding="utf-8"?>
<formControlPr xmlns="http://schemas.microsoft.com/office/spreadsheetml/2009/9/main" objectType="CheckBox" checked="Checked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checked="Checked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ctrlProps/ctrlProp72.xml><?xml version="1.0" encoding="utf-8"?>
<formControlPr xmlns="http://schemas.microsoft.com/office/spreadsheetml/2009/9/main" objectType="CheckBox" lockText="1"/>
</file>

<file path=xl/ctrlProps/ctrlProp73.xml><?xml version="1.0" encoding="utf-8"?>
<formControlPr xmlns="http://schemas.microsoft.com/office/spreadsheetml/2009/9/main" objectType="CheckBox" lockText="1"/>
</file>

<file path=xl/ctrlProps/ctrlProp74.xml><?xml version="1.0" encoding="utf-8"?>
<formControlPr xmlns="http://schemas.microsoft.com/office/spreadsheetml/2009/9/main" objectType="CheckBox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lockText="1"/>
</file>

<file path=xl/ctrlProps/ctrlProp77.xml><?xml version="1.0" encoding="utf-8"?>
<formControlPr xmlns="http://schemas.microsoft.com/office/spreadsheetml/2009/9/main" objectType="CheckBox" lockText="1"/>
</file>

<file path=xl/ctrlProps/ctrlProp78.xml><?xml version="1.0" encoding="utf-8"?>
<formControlPr xmlns="http://schemas.microsoft.com/office/spreadsheetml/2009/9/main" objectType="CheckBox" lockText="1"/>
</file>

<file path=xl/ctrlProps/ctrlProp79.xml><?xml version="1.0" encoding="utf-8"?>
<formControlPr xmlns="http://schemas.microsoft.com/office/spreadsheetml/2009/9/main" objectType="CheckBox" lockText="1"/>
</file>

<file path=xl/ctrlProps/ctrlProp80.xml><?xml version="1.0" encoding="utf-8"?>
<formControlPr xmlns="http://schemas.microsoft.com/office/spreadsheetml/2009/9/main" objectType="CheckBox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</xdr:row>
          <xdr:rowOff>0</xdr:rowOff>
        </xdr:from>
        <xdr:to>
          <xdr:col>2</xdr:col>
          <xdr:colOff>76200</xdr:colOff>
          <xdr:row>5</xdr:row>
          <xdr:rowOff>266700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</xdr:row>
          <xdr:rowOff>266700</xdr:rowOff>
        </xdr:from>
        <xdr:to>
          <xdr:col>2</xdr:col>
          <xdr:colOff>76200</xdr:colOff>
          <xdr:row>6</xdr:row>
          <xdr:rowOff>247650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18</xdr:row>
          <xdr:rowOff>247650</xdr:rowOff>
        </xdr:from>
        <xdr:to>
          <xdr:col>2</xdr:col>
          <xdr:colOff>76200</xdr:colOff>
          <xdr:row>19</xdr:row>
          <xdr:rowOff>247650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19</xdr:row>
          <xdr:rowOff>247650</xdr:rowOff>
        </xdr:from>
        <xdr:to>
          <xdr:col>2</xdr:col>
          <xdr:colOff>76200</xdr:colOff>
          <xdr:row>20</xdr:row>
          <xdr:rowOff>247650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20</xdr:row>
          <xdr:rowOff>247650</xdr:rowOff>
        </xdr:from>
        <xdr:to>
          <xdr:col>2</xdr:col>
          <xdr:colOff>76200</xdr:colOff>
          <xdr:row>21</xdr:row>
          <xdr:rowOff>247650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21</xdr:row>
          <xdr:rowOff>247650</xdr:rowOff>
        </xdr:from>
        <xdr:to>
          <xdr:col>2</xdr:col>
          <xdr:colOff>76200</xdr:colOff>
          <xdr:row>22</xdr:row>
          <xdr:rowOff>247650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1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22</xdr:row>
          <xdr:rowOff>247650</xdr:rowOff>
        </xdr:from>
        <xdr:to>
          <xdr:col>2</xdr:col>
          <xdr:colOff>76200</xdr:colOff>
          <xdr:row>23</xdr:row>
          <xdr:rowOff>247650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1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25</xdr:row>
          <xdr:rowOff>247650</xdr:rowOff>
        </xdr:from>
        <xdr:to>
          <xdr:col>2</xdr:col>
          <xdr:colOff>76200</xdr:colOff>
          <xdr:row>26</xdr:row>
          <xdr:rowOff>247650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1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26</xdr:row>
          <xdr:rowOff>247650</xdr:rowOff>
        </xdr:from>
        <xdr:to>
          <xdr:col>2</xdr:col>
          <xdr:colOff>76200</xdr:colOff>
          <xdr:row>27</xdr:row>
          <xdr:rowOff>247650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1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27</xdr:row>
          <xdr:rowOff>247650</xdr:rowOff>
        </xdr:from>
        <xdr:to>
          <xdr:col>2</xdr:col>
          <xdr:colOff>76200</xdr:colOff>
          <xdr:row>28</xdr:row>
          <xdr:rowOff>247650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1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29</xdr:row>
          <xdr:rowOff>247650</xdr:rowOff>
        </xdr:from>
        <xdr:to>
          <xdr:col>2</xdr:col>
          <xdr:colOff>76200</xdr:colOff>
          <xdr:row>30</xdr:row>
          <xdr:rowOff>247650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1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14</xdr:row>
          <xdr:rowOff>266700</xdr:rowOff>
        </xdr:from>
        <xdr:to>
          <xdr:col>2</xdr:col>
          <xdr:colOff>76200</xdr:colOff>
          <xdr:row>15</xdr:row>
          <xdr:rowOff>247650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1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15</xdr:row>
          <xdr:rowOff>266700</xdr:rowOff>
        </xdr:from>
        <xdr:to>
          <xdr:col>2</xdr:col>
          <xdr:colOff>76200</xdr:colOff>
          <xdr:row>16</xdr:row>
          <xdr:rowOff>247650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1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16</xdr:row>
          <xdr:rowOff>266700</xdr:rowOff>
        </xdr:from>
        <xdr:to>
          <xdr:col>2</xdr:col>
          <xdr:colOff>76200</xdr:colOff>
          <xdr:row>17</xdr:row>
          <xdr:rowOff>114300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1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17</xdr:row>
          <xdr:rowOff>266700</xdr:rowOff>
        </xdr:from>
        <xdr:to>
          <xdr:col>2</xdr:col>
          <xdr:colOff>76200</xdr:colOff>
          <xdr:row>18</xdr:row>
          <xdr:rowOff>247650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1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23</xdr:row>
          <xdr:rowOff>247650</xdr:rowOff>
        </xdr:from>
        <xdr:to>
          <xdr:col>2</xdr:col>
          <xdr:colOff>76200</xdr:colOff>
          <xdr:row>24</xdr:row>
          <xdr:rowOff>247650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1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24</xdr:row>
          <xdr:rowOff>247650</xdr:rowOff>
        </xdr:from>
        <xdr:to>
          <xdr:col>2</xdr:col>
          <xdr:colOff>76200</xdr:colOff>
          <xdr:row>25</xdr:row>
          <xdr:rowOff>247650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1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</xdr:row>
          <xdr:rowOff>266700</xdr:rowOff>
        </xdr:from>
        <xdr:to>
          <xdr:col>2</xdr:col>
          <xdr:colOff>76200</xdr:colOff>
          <xdr:row>7</xdr:row>
          <xdr:rowOff>247650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1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7</xdr:row>
          <xdr:rowOff>266700</xdr:rowOff>
        </xdr:from>
        <xdr:to>
          <xdr:col>2</xdr:col>
          <xdr:colOff>76200</xdr:colOff>
          <xdr:row>8</xdr:row>
          <xdr:rowOff>247650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1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8</xdr:row>
          <xdr:rowOff>266700</xdr:rowOff>
        </xdr:from>
        <xdr:to>
          <xdr:col>2</xdr:col>
          <xdr:colOff>76200</xdr:colOff>
          <xdr:row>9</xdr:row>
          <xdr:rowOff>247650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1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9</xdr:row>
          <xdr:rowOff>266700</xdr:rowOff>
        </xdr:from>
        <xdr:to>
          <xdr:col>2</xdr:col>
          <xdr:colOff>76200</xdr:colOff>
          <xdr:row>10</xdr:row>
          <xdr:rowOff>247650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1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10</xdr:row>
          <xdr:rowOff>266700</xdr:rowOff>
        </xdr:from>
        <xdr:to>
          <xdr:col>2</xdr:col>
          <xdr:colOff>76200</xdr:colOff>
          <xdr:row>11</xdr:row>
          <xdr:rowOff>247650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1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10</xdr:row>
          <xdr:rowOff>266700</xdr:rowOff>
        </xdr:from>
        <xdr:to>
          <xdr:col>2</xdr:col>
          <xdr:colOff>76200</xdr:colOff>
          <xdr:row>11</xdr:row>
          <xdr:rowOff>247650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1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11</xdr:row>
          <xdr:rowOff>266700</xdr:rowOff>
        </xdr:from>
        <xdr:to>
          <xdr:col>2</xdr:col>
          <xdr:colOff>76200</xdr:colOff>
          <xdr:row>12</xdr:row>
          <xdr:rowOff>247650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1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13</xdr:row>
          <xdr:rowOff>266700</xdr:rowOff>
        </xdr:from>
        <xdr:to>
          <xdr:col>2</xdr:col>
          <xdr:colOff>76200</xdr:colOff>
          <xdr:row>14</xdr:row>
          <xdr:rowOff>247650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1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27</xdr:row>
          <xdr:rowOff>247650</xdr:rowOff>
        </xdr:from>
        <xdr:to>
          <xdr:col>2</xdr:col>
          <xdr:colOff>76200</xdr:colOff>
          <xdr:row>28</xdr:row>
          <xdr:rowOff>247650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1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28</xdr:row>
          <xdr:rowOff>247650</xdr:rowOff>
        </xdr:from>
        <xdr:to>
          <xdr:col>2</xdr:col>
          <xdr:colOff>76200</xdr:colOff>
          <xdr:row>29</xdr:row>
          <xdr:rowOff>247650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1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</xdr:row>
          <xdr:rowOff>0</xdr:rowOff>
        </xdr:from>
        <xdr:to>
          <xdr:col>2</xdr:col>
          <xdr:colOff>76200</xdr:colOff>
          <xdr:row>5</xdr:row>
          <xdr:rowOff>266700</xdr:rowOff>
        </xdr:to>
        <xdr:sp macro="" textlink="">
          <xdr:nvSpPr>
            <xdr:cNvPr id="7296" name="Check Box 128" hidden="1">
              <a:extLst>
                <a:ext uri="{63B3BB69-23CF-44E3-9099-C40C66FF867C}">
                  <a14:compatExt spid="_x0000_s7296"/>
                </a:ext>
                <a:ext uri="{FF2B5EF4-FFF2-40B4-BE49-F238E27FC236}">
                  <a16:creationId xmlns:a16="http://schemas.microsoft.com/office/drawing/2014/main" id="{00000000-0008-0000-0100-00008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</xdr:row>
          <xdr:rowOff>266700</xdr:rowOff>
        </xdr:from>
        <xdr:to>
          <xdr:col>2</xdr:col>
          <xdr:colOff>76200</xdr:colOff>
          <xdr:row>6</xdr:row>
          <xdr:rowOff>266700</xdr:rowOff>
        </xdr:to>
        <xdr:sp macro="" textlink="">
          <xdr:nvSpPr>
            <xdr:cNvPr id="7297" name="Check Box 129" hidden="1">
              <a:extLst>
                <a:ext uri="{63B3BB69-23CF-44E3-9099-C40C66FF867C}">
                  <a14:compatExt spid="_x0000_s7297"/>
                </a:ext>
                <a:ext uri="{FF2B5EF4-FFF2-40B4-BE49-F238E27FC236}">
                  <a16:creationId xmlns:a16="http://schemas.microsoft.com/office/drawing/2014/main" id="{00000000-0008-0000-0100-00008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18</xdr:row>
          <xdr:rowOff>247650</xdr:rowOff>
        </xdr:from>
        <xdr:to>
          <xdr:col>2</xdr:col>
          <xdr:colOff>76200</xdr:colOff>
          <xdr:row>19</xdr:row>
          <xdr:rowOff>266700</xdr:rowOff>
        </xdr:to>
        <xdr:sp macro="" textlink="">
          <xdr:nvSpPr>
            <xdr:cNvPr id="7298" name="Check Box 130" hidden="1">
              <a:extLst>
                <a:ext uri="{63B3BB69-23CF-44E3-9099-C40C66FF867C}">
                  <a14:compatExt spid="_x0000_s7298"/>
                </a:ext>
                <a:ext uri="{FF2B5EF4-FFF2-40B4-BE49-F238E27FC236}">
                  <a16:creationId xmlns:a16="http://schemas.microsoft.com/office/drawing/2014/main" id="{00000000-0008-0000-0100-00008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19</xdr:row>
          <xdr:rowOff>247650</xdr:rowOff>
        </xdr:from>
        <xdr:to>
          <xdr:col>2</xdr:col>
          <xdr:colOff>76200</xdr:colOff>
          <xdr:row>20</xdr:row>
          <xdr:rowOff>266700</xdr:rowOff>
        </xdr:to>
        <xdr:sp macro="" textlink="">
          <xdr:nvSpPr>
            <xdr:cNvPr id="7299" name="Check Box 131" hidden="1">
              <a:extLst>
                <a:ext uri="{63B3BB69-23CF-44E3-9099-C40C66FF867C}">
                  <a14:compatExt spid="_x0000_s7299"/>
                </a:ext>
                <a:ext uri="{FF2B5EF4-FFF2-40B4-BE49-F238E27FC236}">
                  <a16:creationId xmlns:a16="http://schemas.microsoft.com/office/drawing/2014/main" id="{00000000-0008-0000-0100-00008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20</xdr:row>
          <xdr:rowOff>247650</xdr:rowOff>
        </xdr:from>
        <xdr:to>
          <xdr:col>2</xdr:col>
          <xdr:colOff>76200</xdr:colOff>
          <xdr:row>21</xdr:row>
          <xdr:rowOff>266700</xdr:rowOff>
        </xdr:to>
        <xdr:sp macro="" textlink="">
          <xdr:nvSpPr>
            <xdr:cNvPr id="7300" name="Check Box 132" hidden="1">
              <a:extLst>
                <a:ext uri="{63B3BB69-23CF-44E3-9099-C40C66FF867C}">
                  <a14:compatExt spid="_x0000_s7300"/>
                </a:ext>
                <a:ext uri="{FF2B5EF4-FFF2-40B4-BE49-F238E27FC236}">
                  <a16:creationId xmlns:a16="http://schemas.microsoft.com/office/drawing/2014/main" id="{00000000-0008-0000-0100-00008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22</xdr:row>
          <xdr:rowOff>247650</xdr:rowOff>
        </xdr:from>
        <xdr:to>
          <xdr:col>2</xdr:col>
          <xdr:colOff>76200</xdr:colOff>
          <xdr:row>23</xdr:row>
          <xdr:rowOff>266700</xdr:rowOff>
        </xdr:to>
        <xdr:sp macro="" textlink="">
          <xdr:nvSpPr>
            <xdr:cNvPr id="7301" name="Check Box 133" hidden="1">
              <a:extLst>
                <a:ext uri="{63B3BB69-23CF-44E3-9099-C40C66FF867C}">
                  <a14:compatExt spid="_x0000_s7301"/>
                </a:ext>
                <a:ext uri="{FF2B5EF4-FFF2-40B4-BE49-F238E27FC236}">
                  <a16:creationId xmlns:a16="http://schemas.microsoft.com/office/drawing/2014/main" id="{00000000-0008-0000-0100-00008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23</xdr:row>
          <xdr:rowOff>247650</xdr:rowOff>
        </xdr:from>
        <xdr:to>
          <xdr:col>2</xdr:col>
          <xdr:colOff>76200</xdr:colOff>
          <xdr:row>24</xdr:row>
          <xdr:rowOff>266700</xdr:rowOff>
        </xdr:to>
        <xdr:sp macro="" textlink="">
          <xdr:nvSpPr>
            <xdr:cNvPr id="7302" name="Check Box 134" hidden="1">
              <a:extLst>
                <a:ext uri="{63B3BB69-23CF-44E3-9099-C40C66FF867C}">
                  <a14:compatExt spid="_x0000_s7302"/>
                </a:ext>
                <a:ext uri="{FF2B5EF4-FFF2-40B4-BE49-F238E27FC236}">
                  <a16:creationId xmlns:a16="http://schemas.microsoft.com/office/drawing/2014/main" id="{00000000-0008-0000-0100-00008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26</xdr:row>
          <xdr:rowOff>247650</xdr:rowOff>
        </xdr:from>
        <xdr:to>
          <xdr:col>2</xdr:col>
          <xdr:colOff>76200</xdr:colOff>
          <xdr:row>27</xdr:row>
          <xdr:rowOff>266700</xdr:rowOff>
        </xdr:to>
        <xdr:sp macro="" textlink="">
          <xdr:nvSpPr>
            <xdr:cNvPr id="7303" name="Check Box 135" hidden="1">
              <a:extLst>
                <a:ext uri="{63B3BB69-23CF-44E3-9099-C40C66FF867C}">
                  <a14:compatExt spid="_x0000_s7303"/>
                </a:ext>
                <a:ext uri="{FF2B5EF4-FFF2-40B4-BE49-F238E27FC236}">
                  <a16:creationId xmlns:a16="http://schemas.microsoft.com/office/drawing/2014/main" id="{00000000-0008-0000-0100-00008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27</xdr:row>
          <xdr:rowOff>247650</xdr:rowOff>
        </xdr:from>
        <xdr:to>
          <xdr:col>2</xdr:col>
          <xdr:colOff>76200</xdr:colOff>
          <xdr:row>28</xdr:row>
          <xdr:rowOff>266700</xdr:rowOff>
        </xdr:to>
        <xdr:sp macro="" textlink="">
          <xdr:nvSpPr>
            <xdr:cNvPr id="7304" name="Check Box 136" hidden="1">
              <a:extLst>
                <a:ext uri="{63B3BB69-23CF-44E3-9099-C40C66FF867C}">
                  <a14:compatExt spid="_x0000_s7304"/>
                </a:ext>
                <a:ext uri="{FF2B5EF4-FFF2-40B4-BE49-F238E27FC236}">
                  <a16:creationId xmlns:a16="http://schemas.microsoft.com/office/drawing/2014/main" id="{00000000-0008-0000-0100-00008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36</xdr:row>
          <xdr:rowOff>142875</xdr:rowOff>
        </xdr:from>
        <xdr:to>
          <xdr:col>2</xdr:col>
          <xdr:colOff>76200</xdr:colOff>
          <xdr:row>38</xdr:row>
          <xdr:rowOff>57150</xdr:rowOff>
        </xdr:to>
        <xdr:sp macro="" textlink="">
          <xdr:nvSpPr>
            <xdr:cNvPr id="7305" name="Check Box 137" hidden="1">
              <a:extLst>
                <a:ext uri="{63B3BB69-23CF-44E3-9099-C40C66FF867C}">
                  <a14:compatExt spid="_x0000_s7305"/>
                </a:ext>
                <a:ext uri="{FF2B5EF4-FFF2-40B4-BE49-F238E27FC236}">
                  <a16:creationId xmlns:a16="http://schemas.microsoft.com/office/drawing/2014/main" id="{00000000-0008-0000-0100-00008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14</xdr:row>
          <xdr:rowOff>266700</xdr:rowOff>
        </xdr:from>
        <xdr:to>
          <xdr:col>2</xdr:col>
          <xdr:colOff>76200</xdr:colOff>
          <xdr:row>15</xdr:row>
          <xdr:rowOff>266700</xdr:rowOff>
        </xdr:to>
        <xdr:sp macro="" textlink="">
          <xdr:nvSpPr>
            <xdr:cNvPr id="7307" name="Check Box 139" hidden="1">
              <a:extLst>
                <a:ext uri="{63B3BB69-23CF-44E3-9099-C40C66FF867C}">
                  <a14:compatExt spid="_x0000_s7307"/>
                </a:ext>
                <a:ext uri="{FF2B5EF4-FFF2-40B4-BE49-F238E27FC236}">
                  <a16:creationId xmlns:a16="http://schemas.microsoft.com/office/drawing/2014/main" id="{00000000-0008-0000-0100-00008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15</xdr:row>
          <xdr:rowOff>266700</xdr:rowOff>
        </xdr:from>
        <xdr:to>
          <xdr:col>2</xdr:col>
          <xdr:colOff>76200</xdr:colOff>
          <xdr:row>16</xdr:row>
          <xdr:rowOff>266700</xdr:rowOff>
        </xdr:to>
        <xdr:sp macro="" textlink="">
          <xdr:nvSpPr>
            <xdr:cNvPr id="7308" name="Check Box 140" hidden="1">
              <a:extLst>
                <a:ext uri="{63B3BB69-23CF-44E3-9099-C40C66FF867C}">
                  <a14:compatExt spid="_x0000_s7308"/>
                </a:ext>
                <a:ext uri="{FF2B5EF4-FFF2-40B4-BE49-F238E27FC236}">
                  <a16:creationId xmlns:a16="http://schemas.microsoft.com/office/drawing/2014/main" id="{00000000-0008-0000-0100-00008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16</xdr:row>
          <xdr:rowOff>266700</xdr:rowOff>
        </xdr:from>
        <xdr:to>
          <xdr:col>2</xdr:col>
          <xdr:colOff>76200</xdr:colOff>
          <xdr:row>17</xdr:row>
          <xdr:rowOff>133350</xdr:rowOff>
        </xdr:to>
        <xdr:sp macro="" textlink="">
          <xdr:nvSpPr>
            <xdr:cNvPr id="7309" name="Check Box 141" hidden="1">
              <a:extLst>
                <a:ext uri="{63B3BB69-23CF-44E3-9099-C40C66FF867C}">
                  <a14:compatExt spid="_x0000_s7309"/>
                </a:ext>
                <a:ext uri="{FF2B5EF4-FFF2-40B4-BE49-F238E27FC236}">
                  <a16:creationId xmlns:a16="http://schemas.microsoft.com/office/drawing/2014/main" id="{00000000-0008-0000-0100-00008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17</xdr:row>
          <xdr:rowOff>266700</xdr:rowOff>
        </xdr:from>
        <xdr:to>
          <xdr:col>2</xdr:col>
          <xdr:colOff>76200</xdr:colOff>
          <xdr:row>18</xdr:row>
          <xdr:rowOff>266700</xdr:rowOff>
        </xdr:to>
        <xdr:sp macro="" textlink="">
          <xdr:nvSpPr>
            <xdr:cNvPr id="7310" name="Check Box 142" hidden="1">
              <a:extLst>
                <a:ext uri="{63B3BB69-23CF-44E3-9099-C40C66FF867C}">
                  <a14:compatExt spid="_x0000_s7310"/>
                </a:ext>
                <a:ext uri="{FF2B5EF4-FFF2-40B4-BE49-F238E27FC236}">
                  <a16:creationId xmlns:a16="http://schemas.microsoft.com/office/drawing/2014/main" id="{00000000-0008-0000-0100-00008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24</xdr:row>
          <xdr:rowOff>247650</xdr:rowOff>
        </xdr:from>
        <xdr:to>
          <xdr:col>2</xdr:col>
          <xdr:colOff>76200</xdr:colOff>
          <xdr:row>25</xdr:row>
          <xdr:rowOff>266700</xdr:rowOff>
        </xdr:to>
        <xdr:sp macro="" textlink="">
          <xdr:nvSpPr>
            <xdr:cNvPr id="7311" name="Check Box 143" hidden="1">
              <a:extLst>
                <a:ext uri="{63B3BB69-23CF-44E3-9099-C40C66FF867C}">
                  <a14:compatExt spid="_x0000_s7311"/>
                </a:ext>
                <a:ext uri="{FF2B5EF4-FFF2-40B4-BE49-F238E27FC236}">
                  <a16:creationId xmlns:a16="http://schemas.microsoft.com/office/drawing/2014/main" id="{00000000-0008-0000-0100-00008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25</xdr:row>
          <xdr:rowOff>247650</xdr:rowOff>
        </xdr:from>
        <xdr:to>
          <xdr:col>2</xdr:col>
          <xdr:colOff>76200</xdr:colOff>
          <xdr:row>26</xdr:row>
          <xdr:rowOff>266700</xdr:rowOff>
        </xdr:to>
        <xdr:sp macro="" textlink="">
          <xdr:nvSpPr>
            <xdr:cNvPr id="7312" name="Check Box 144" hidden="1">
              <a:extLst>
                <a:ext uri="{63B3BB69-23CF-44E3-9099-C40C66FF867C}">
                  <a14:compatExt spid="_x0000_s7312"/>
                </a:ext>
                <a:ext uri="{FF2B5EF4-FFF2-40B4-BE49-F238E27FC236}">
                  <a16:creationId xmlns:a16="http://schemas.microsoft.com/office/drawing/2014/main" id="{00000000-0008-0000-0100-00009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6</xdr:row>
          <xdr:rowOff>266700</xdr:rowOff>
        </xdr:from>
        <xdr:to>
          <xdr:col>2</xdr:col>
          <xdr:colOff>76200</xdr:colOff>
          <xdr:row>7</xdr:row>
          <xdr:rowOff>266700</xdr:rowOff>
        </xdr:to>
        <xdr:sp macro="" textlink="">
          <xdr:nvSpPr>
            <xdr:cNvPr id="7313" name="Check Box 145" hidden="1">
              <a:extLst>
                <a:ext uri="{63B3BB69-23CF-44E3-9099-C40C66FF867C}">
                  <a14:compatExt spid="_x0000_s7313"/>
                </a:ext>
                <a:ext uri="{FF2B5EF4-FFF2-40B4-BE49-F238E27FC236}">
                  <a16:creationId xmlns:a16="http://schemas.microsoft.com/office/drawing/2014/main" id="{00000000-0008-0000-0100-00009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7</xdr:row>
          <xdr:rowOff>266700</xdr:rowOff>
        </xdr:from>
        <xdr:to>
          <xdr:col>2</xdr:col>
          <xdr:colOff>76200</xdr:colOff>
          <xdr:row>8</xdr:row>
          <xdr:rowOff>266700</xdr:rowOff>
        </xdr:to>
        <xdr:sp macro="" textlink="">
          <xdr:nvSpPr>
            <xdr:cNvPr id="7314" name="Check Box 146" hidden="1">
              <a:extLst>
                <a:ext uri="{63B3BB69-23CF-44E3-9099-C40C66FF867C}">
                  <a14:compatExt spid="_x0000_s7314"/>
                </a:ext>
                <a:ext uri="{FF2B5EF4-FFF2-40B4-BE49-F238E27FC236}">
                  <a16:creationId xmlns:a16="http://schemas.microsoft.com/office/drawing/2014/main" id="{00000000-0008-0000-0100-00009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8</xdr:row>
          <xdr:rowOff>266700</xdr:rowOff>
        </xdr:from>
        <xdr:to>
          <xdr:col>2</xdr:col>
          <xdr:colOff>76200</xdr:colOff>
          <xdr:row>9</xdr:row>
          <xdr:rowOff>266700</xdr:rowOff>
        </xdr:to>
        <xdr:sp macro="" textlink="">
          <xdr:nvSpPr>
            <xdr:cNvPr id="7315" name="Check Box 147" hidden="1">
              <a:extLst>
                <a:ext uri="{63B3BB69-23CF-44E3-9099-C40C66FF867C}">
                  <a14:compatExt spid="_x0000_s7315"/>
                </a:ext>
                <a:ext uri="{FF2B5EF4-FFF2-40B4-BE49-F238E27FC236}">
                  <a16:creationId xmlns:a16="http://schemas.microsoft.com/office/drawing/2014/main" id="{00000000-0008-0000-0100-00009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9</xdr:row>
          <xdr:rowOff>266700</xdr:rowOff>
        </xdr:from>
        <xdr:to>
          <xdr:col>2</xdr:col>
          <xdr:colOff>76200</xdr:colOff>
          <xdr:row>10</xdr:row>
          <xdr:rowOff>266700</xdr:rowOff>
        </xdr:to>
        <xdr:sp macro="" textlink="">
          <xdr:nvSpPr>
            <xdr:cNvPr id="7316" name="Check Box 148" hidden="1">
              <a:extLst>
                <a:ext uri="{63B3BB69-23CF-44E3-9099-C40C66FF867C}">
                  <a14:compatExt spid="_x0000_s7316"/>
                </a:ext>
                <a:ext uri="{FF2B5EF4-FFF2-40B4-BE49-F238E27FC236}">
                  <a16:creationId xmlns:a16="http://schemas.microsoft.com/office/drawing/2014/main" id="{00000000-0008-0000-0100-00009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10</xdr:row>
          <xdr:rowOff>266700</xdr:rowOff>
        </xdr:from>
        <xdr:to>
          <xdr:col>2</xdr:col>
          <xdr:colOff>76200</xdr:colOff>
          <xdr:row>11</xdr:row>
          <xdr:rowOff>266700</xdr:rowOff>
        </xdr:to>
        <xdr:sp macro="" textlink="">
          <xdr:nvSpPr>
            <xdr:cNvPr id="7317" name="Check Box 149" hidden="1">
              <a:extLst>
                <a:ext uri="{63B3BB69-23CF-44E3-9099-C40C66FF867C}">
                  <a14:compatExt spid="_x0000_s7317"/>
                </a:ext>
                <a:ext uri="{FF2B5EF4-FFF2-40B4-BE49-F238E27FC236}">
                  <a16:creationId xmlns:a16="http://schemas.microsoft.com/office/drawing/2014/main" id="{00000000-0008-0000-0100-00009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10</xdr:row>
          <xdr:rowOff>266700</xdr:rowOff>
        </xdr:from>
        <xdr:to>
          <xdr:col>2</xdr:col>
          <xdr:colOff>76200</xdr:colOff>
          <xdr:row>11</xdr:row>
          <xdr:rowOff>266700</xdr:rowOff>
        </xdr:to>
        <xdr:sp macro="" textlink="">
          <xdr:nvSpPr>
            <xdr:cNvPr id="7318" name="Check Box 150" hidden="1">
              <a:extLst>
                <a:ext uri="{63B3BB69-23CF-44E3-9099-C40C66FF867C}">
                  <a14:compatExt spid="_x0000_s7318"/>
                </a:ext>
                <a:ext uri="{FF2B5EF4-FFF2-40B4-BE49-F238E27FC236}">
                  <a16:creationId xmlns:a16="http://schemas.microsoft.com/office/drawing/2014/main" id="{00000000-0008-0000-0100-00009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11</xdr:row>
          <xdr:rowOff>266700</xdr:rowOff>
        </xdr:from>
        <xdr:to>
          <xdr:col>2</xdr:col>
          <xdr:colOff>76200</xdr:colOff>
          <xdr:row>12</xdr:row>
          <xdr:rowOff>266700</xdr:rowOff>
        </xdr:to>
        <xdr:sp macro="" textlink="">
          <xdr:nvSpPr>
            <xdr:cNvPr id="7319" name="Check Box 151" hidden="1">
              <a:extLst>
                <a:ext uri="{63B3BB69-23CF-44E3-9099-C40C66FF867C}">
                  <a14:compatExt spid="_x0000_s7319"/>
                </a:ext>
                <a:ext uri="{FF2B5EF4-FFF2-40B4-BE49-F238E27FC236}">
                  <a16:creationId xmlns:a16="http://schemas.microsoft.com/office/drawing/2014/main" id="{00000000-0008-0000-0100-00009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13</xdr:row>
          <xdr:rowOff>266700</xdr:rowOff>
        </xdr:from>
        <xdr:to>
          <xdr:col>2</xdr:col>
          <xdr:colOff>76200</xdr:colOff>
          <xdr:row>14</xdr:row>
          <xdr:rowOff>266700</xdr:rowOff>
        </xdr:to>
        <xdr:sp macro="" textlink="">
          <xdr:nvSpPr>
            <xdr:cNvPr id="7320" name="Check Box 152" hidden="1">
              <a:extLst>
                <a:ext uri="{63B3BB69-23CF-44E3-9099-C40C66FF867C}">
                  <a14:compatExt spid="_x0000_s7320"/>
                </a:ext>
                <a:ext uri="{FF2B5EF4-FFF2-40B4-BE49-F238E27FC236}">
                  <a16:creationId xmlns:a16="http://schemas.microsoft.com/office/drawing/2014/main" id="{00000000-0008-0000-0100-00009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37</xdr:row>
          <xdr:rowOff>152400</xdr:rowOff>
        </xdr:from>
        <xdr:to>
          <xdr:col>2</xdr:col>
          <xdr:colOff>57150</xdr:colOff>
          <xdr:row>39</xdr:row>
          <xdr:rowOff>57150</xdr:rowOff>
        </xdr:to>
        <xdr:sp macro="" textlink="">
          <xdr:nvSpPr>
            <xdr:cNvPr id="7322" name="Check Box 154" hidden="1">
              <a:extLst>
                <a:ext uri="{63B3BB69-23CF-44E3-9099-C40C66FF867C}">
                  <a14:compatExt spid="_x0000_s7322"/>
                </a:ext>
                <a:ext uri="{FF2B5EF4-FFF2-40B4-BE49-F238E27FC236}">
                  <a16:creationId xmlns:a16="http://schemas.microsoft.com/office/drawing/2014/main" id="{00000000-0008-0000-0100-00009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34</xdr:row>
          <xdr:rowOff>171450</xdr:rowOff>
        </xdr:from>
        <xdr:to>
          <xdr:col>2</xdr:col>
          <xdr:colOff>76200</xdr:colOff>
          <xdr:row>36</xdr:row>
          <xdr:rowOff>38100</xdr:rowOff>
        </xdr:to>
        <xdr:sp macro="" textlink="">
          <xdr:nvSpPr>
            <xdr:cNvPr id="7350" name="Check Box 182" hidden="1">
              <a:extLst>
                <a:ext uri="{63B3BB69-23CF-44E3-9099-C40C66FF867C}">
                  <a14:compatExt spid="_x0000_s7350"/>
                </a:ext>
                <a:ext uri="{FF2B5EF4-FFF2-40B4-BE49-F238E27FC236}">
                  <a16:creationId xmlns:a16="http://schemas.microsoft.com/office/drawing/2014/main" id="{00000000-0008-0000-0100-0000B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33</xdr:row>
          <xdr:rowOff>180975</xdr:rowOff>
        </xdr:from>
        <xdr:to>
          <xdr:col>2</xdr:col>
          <xdr:colOff>76200</xdr:colOff>
          <xdr:row>35</xdr:row>
          <xdr:rowOff>38100</xdr:rowOff>
        </xdr:to>
        <xdr:sp macro="" textlink="">
          <xdr:nvSpPr>
            <xdr:cNvPr id="7353" name="Check Box 185" hidden="1">
              <a:extLst>
                <a:ext uri="{63B3BB69-23CF-44E3-9099-C40C66FF867C}">
                  <a14:compatExt spid="_x0000_s7353"/>
                </a:ext>
                <a:ext uri="{FF2B5EF4-FFF2-40B4-BE49-F238E27FC236}">
                  <a16:creationId xmlns:a16="http://schemas.microsoft.com/office/drawing/2014/main" id="{00000000-0008-0000-0100-0000B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35</xdr:row>
          <xdr:rowOff>161925</xdr:rowOff>
        </xdr:from>
        <xdr:to>
          <xdr:col>2</xdr:col>
          <xdr:colOff>76200</xdr:colOff>
          <xdr:row>37</xdr:row>
          <xdr:rowOff>47625</xdr:rowOff>
        </xdr:to>
        <xdr:sp macro="" textlink="">
          <xdr:nvSpPr>
            <xdr:cNvPr id="7356" name="Check Box 188" hidden="1">
              <a:extLst>
                <a:ext uri="{63B3BB69-23CF-44E3-9099-C40C66FF867C}">
                  <a14:compatExt spid="_x0000_s7356"/>
                </a:ext>
                <a:ext uri="{FF2B5EF4-FFF2-40B4-BE49-F238E27FC236}">
                  <a16:creationId xmlns:a16="http://schemas.microsoft.com/office/drawing/2014/main" id="{00000000-0008-0000-0100-0000B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32</xdr:row>
          <xdr:rowOff>209550</xdr:rowOff>
        </xdr:from>
        <xdr:to>
          <xdr:col>2</xdr:col>
          <xdr:colOff>76200</xdr:colOff>
          <xdr:row>34</xdr:row>
          <xdr:rowOff>28575</xdr:rowOff>
        </xdr:to>
        <xdr:sp macro="" textlink="">
          <xdr:nvSpPr>
            <xdr:cNvPr id="7366" name="Check Box 198" hidden="1">
              <a:extLst>
                <a:ext uri="{63B3BB69-23CF-44E3-9099-C40C66FF867C}">
                  <a14:compatExt spid="_x0000_s7366"/>
                </a:ext>
                <a:ext uri="{FF2B5EF4-FFF2-40B4-BE49-F238E27FC236}">
                  <a16:creationId xmlns:a16="http://schemas.microsoft.com/office/drawing/2014/main" id="{00000000-0008-0000-0100-0000C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31</xdr:row>
          <xdr:rowOff>247650</xdr:rowOff>
        </xdr:from>
        <xdr:to>
          <xdr:col>2</xdr:col>
          <xdr:colOff>76200</xdr:colOff>
          <xdr:row>32</xdr:row>
          <xdr:rowOff>238125</xdr:rowOff>
        </xdr:to>
        <xdr:sp macro="" textlink="">
          <xdr:nvSpPr>
            <xdr:cNvPr id="7370" name="Check Box 202" hidden="1">
              <a:extLst>
                <a:ext uri="{63B3BB69-23CF-44E3-9099-C40C66FF867C}">
                  <a14:compatExt spid="_x0000_s7370"/>
                </a:ext>
                <a:ext uri="{FF2B5EF4-FFF2-40B4-BE49-F238E27FC236}">
                  <a16:creationId xmlns:a16="http://schemas.microsoft.com/office/drawing/2014/main" id="{00000000-0008-0000-0100-0000C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31</xdr:row>
          <xdr:rowOff>247650</xdr:rowOff>
        </xdr:from>
        <xdr:to>
          <xdr:col>2</xdr:col>
          <xdr:colOff>76200</xdr:colOff>
          <xdr:row>32</xdr:row>
          <xdr:rowOff>238125</xdr:rowOff>
        </xdr:to>
        <xdr:sp macro="" textlink="">
          <xdr:nvSpPr>
            <xdr:cNvPr id="7371" name="Check Box 203" hidden="1">
              <a:extLst>
                <a:ext uri="{63B3BB69-23CF-44E3-9099-C40C66FF867C}">
                  <a14:compatExt spid="_x0000_s7371"/>
                </a:ext>
                <a:ext uri="{FF2B5EF4-FFF2-40B4-BE49-F238E27FC236}">
                  <a16:creationId xmlns:a16="http://schemas.microsoft.com/office/drawing/2014/main" id="{00000000-0008-0000-0100-0000C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31</xdr:row>
          <xdr:rowOff>247650</xdr:rowOff>
        </xdr:from>
        <xdr:to>
          <xdr:col>2</xdr:col>
          <xdr:colOff>76200</xdr:colOff>
          <xdr:row>32</xdr:row>
          <xdr:rowOff>238125</xdr:rowOff>
        </xdr:to>
        <xdr:sp macro="" textlink="">
          <xdr:nvSpPr>
            <xdr:cNvPr id="7373" name="Check Box 205" hidden="1">
              <a:extLst>
                <a:ext uri="{63B3BB69-23CF-44E3-9099-C40C66FF867C}">
                  <a14:compatExt spid="_x0000_s7373"/>
                </a:ext>
                <a:ext uri="{FF2B5EF4-FFF2-40B4-BE49-F238E27FC236}">
                  <a16:creationId xmlns:a16="http://schemas.microsoft.com/office/drawing/2014/main" id="{00000000-0008-0000-0100-0000C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31</xdr:row>
          <xdr:rowOff>0</xdr:rowOff>
        </xdr:from>
        <xdr:to>
          <xdr:col>2</xdr:col>
          <xdr:colOff>76200</xdr:colOff>
          <xdr:row>32</xdr:row>
          <xdr:rowOff>0</xdr:rowOff>
        </xdr:to>
        <xdr:sp macro="" textlink="">
          <xdr:nvSpPr>
            <xdr:cNvPr id="7374" name="Check Box 206" hidden="1">
              <a:extLst>
                <a:ext uri="{63B3BB69-23CF-44E3-9099-C40C66FF867C}">
                  <a14:compatExt spid="_x0000_s7374"/>
                </a:ext>
                <a:ext uri="{FF2B5EF4-FFF2-40B4-BE49-F238E27FC236}">
                  <a16:creationId xmlns:a16="http://schemas.microsoft.com/office/drawing/2014/main" id="{00000000-0008-0000-0100-0000C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31</xdr:row>
          <xdr:rowOff>0</xdr:rowOff>
        </xdr:from>
        <xdr:to>
          <xdr:col>2</xdr:col>
          <xdr:colOff>76200</xdr:colOff>
          <xdr:row>32</xdr:row>
          <xdr:rowOff>0</xdr:rowOff>
        </xdr:to>
        <xdr:sp macro="" textlink="">
          <xdr:nvSpPr>
            <xdr:cNvPr id="7375" name="Check Box 207" hidden="1">
              <a:extLst>
                <a:ext uri="{63B3BB69-23CF-44E3-9099-C40C66FF867C}">
                  <a14:compatExt spid="_x0000_s7375"/>
                </a:ext>
                <a:ext uri="{FF2B5EF4-FFF2-40B4-BE49-F238E27FC236}">
                  <a16:creationId xmlns:a16="http://schemas.microsoft.com/office/drawing/2014/main" id="{00000000-0008-0000-0100-0000C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31</xdr:row>
          <xdr:rowOff>247650</xdr:rowOff>
        </xdr:from>
        <xdr:to>
          <xdr:col>2</xdr:col>
          <xdr:colOff>76200</xdr:colOff>
          <xdr:row>32</xdr:row>
          <xdr:rowOff>238125</xdr:rowOff>
        </xdr:to>
        <xdr:sp macro="" textlink="">
          <xdr:nvSpPr>
            <xdr:cNvPr id="7376" name="Check Box 208" hidden="1">
              <a:extLst>
                <a:ext uri="{63B3BB69-23CF-44E3-9099-C40C66FF867C}">
                  <a14:compatExt spid="_x0000_s7376"/>
                </a:ext>
                <a:ext uri="{FF2B5EF4-FFF2-40B4-BE49-F238E27FC236}">
                  <a16:creationId xmlns:a16="http://schemas.microsoft.com/office/drawing/2014/main" id="{00000000-0008-0000-0100-0000D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31</xdr:row>
          <xdr:rowOff>0</xdr:rowOff>
        </xdr:from>
        <xdr:to>
          <xdr:col>2</xdr:col>
          <xdr:colOff>76200</xdr:colOff>
          <xdr:row>32</xdr:row>
          <xdr:rowOff>0</xdr:rowOff>
        </xdr:to>
        <xdr:sp macro="" textlink="">
          <xdr:nvSpPr>
            <xdr:cNvPr id="7377" name="Check Box 209" hidden="1">
              <a:extLst>
                <a:ext uri="{63B3BB69-23CF-44E3-9099-C40C66FF867C}">
                  <a14:compatExt spid="_x0000_s7377"/>
                </a:ext>
                <a:ext uri="{FF2B5EF4-FFF2-40B4-BE49-F238E27FC236}">
                  <a16:creationId xmlns:a16="http://schemas.microsoft.com/office/drawing/2014/main" id="{00000000-0008-0000-0100-0000D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30</xdr:row>
          <xdr:rowOff>247650</xdr:rowOff>
        </xdr:from>
        <xdr:to>
          <xdr:col>2</xdr:col>
          <xdr:colOff>76200</xdr:colOff>
          <xdr:row>31</xdr:row>
          <xdr:rowOff>266700</xdr:rowOff>
        </xdr:to>
        <xdr:sp macro="" textlink="">
          <xdr:nvSpPr>
            <xdr:cNvPr id="7378" name="Check Box 210" hidden="1">
              <a:extLst>
                <a:ext uri="{63B3BB69-23CF-44E3-9099-C40C66FF867C}">
                  <a14:compatExt spid="_x0000_s7378"/>
                </a:ext>
                <a:ext uri="{FF2B5EF4-FFF2-40B4-BE49-F238E27FC236}">
                  <a16:creationId xmlns:a16="http://schemas.microsoft.com/office/drawing/2014/main" id="{00000000-0008-0000-0100-0000D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30</xdr:row>
          <xdr:rowOff>247650</xdr:rowOff>
        </xdr:from>
        <xdr:to>
          <xdr:col>2</xdr:col>
          <xdr:colOff>76200</xdr:colOff>
          <xdr:row>31</xdr:row>
          <xdr:rowOff>266700</xdr:rowOff>
        </xdr:to>
        <xdr:sp macro="" textlink="">
          <xdr:nvSpPr>
            <xdr:cNvPr id="7379" name="Check Box 211" hidden="1">
              <a:extLst>
                <a:ext uri="{63B3BB69-23CF-44E3-9099-C40C66FF867C}">
                  <a14:compatExt spid="_x0000_s7379"/>
                </a:ext>
                <a:ext uri="{FF2B5EF4-FFF2-40B4-BE49-F238E27FC236}">
                  <a16:creationId xmlns:a16="http://schemas.microsoft.com/office/drawing/2014/main" id="{00000000-0008-0000-0100-0000D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31</xdr:row>
          <xdr:rowOff>0</xdr:rowOff>
        </xdr:from>
        <xdr:to>
          <xdr:col>2</xdr:col>
          <xdr:colOff>76200</xdr:colOff>
          <xdr:row>32</xdr:row>
          <xdr:rowOff>0</xdr:rowOff>
        </xdr:to>
        <xdr:sp macro="" textlink="">
          <xdr:nvSpPr>
            <xdr:cNvPr id="7380" name="Check Box 212" hidden="1">
              <a:extLst>
                <a:ext uri="{63B3BB69-23CF-44E3-9099-C40C66FF867C}">
                  <a14:compatExt spid="_x0000_s7380"/>
                </a:ext>
                <a:ext uri="{FF2B5EF4-FFF2-40B4-BE49-F238E27FC236}">
                  <a16:creationId xmlns:a16="http://schemas.microsoft.com/office/drawing/2014/main" id="{00000000-0008-0000-0100-0000D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30</xdr:row>
          <xdr:rowOff>247650</xdr:rowOff>
        </xdr:from>
        <xdr:to>
          <xdr:col>2</xdr:col>
          <xdr:colOff>76200</xdr:colOff>
          <xdr:row>31</xdr:row>
          <xdr:rowOff>266700</xdr:rowOff>
        </xdr:to>
        <xdr:sp macro="" textlink="">
          <xdr:nvSpPr>
            <xdr:cNvPr id="7381" name="Check Box 213" hidden="1">
              <a:extLst>
                <a:ext uri="{63B3BB69-23CF-44E3-9099-C40C66FF867C}">
                  <a14:compatExt spid="_x0000_s7381"/>
                </a:ext>
                <a:ext uri="{FF2B5EF4-FFF2-40B4-BE49-F238E27FC236}">
                  <a16:creationId xmlns:a16="http://schemas.microsoft.com/office/drawing/2014/main" id="{00000000-0008-0000-0100-0000D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29</xdr:row>
          <xdr:rowOff>247650</xdr:rowOff>
        </xdr:from>
        <xdr:to>
          <xdr:col>2</xdr:col>
          <xdr:colOff>76200</xdr:colOff>
          <xdr:row>30</xdr:row>
          <xdr:rowOff>266700</xdr:rowOff>
        </xdr:to>
        <xdr:sp macro="" textlink="">
          <xdr:nvSpPr>
            <xdr:cNvPr id="7382" name="Check Box 214" hidden="1">
              <a:extLst>
                <a:ext uri="{63B3BB69-23CF-44E3-9099-C40C66FF867C}">
                  <a14:compatExt spid="_x0000_s7382"/>
                </a:ext>
                <a:ext uri="{FF2B5EF4-FFF2-40B4-BE49-F238E27FC236}">
                  <a16:creationId xmlns:a16="http://schemas.microsoft.com/office/drawing/2014/main" id="{00000000-0008-0000-0100-0000D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29</xdr:row>
          <xdr:rowOff>247650</xdr:rowOff>
        </xdr:from>
        <xdr:to>
          <xdr:col>2</xdr:col>
          <xdr:colOff>76200</xdr:colOff>
          <xdr:row>30</xdr:row>
          <xdr:rowOff>266700</xdr:rowOff>
        </xdr:to>
        <xdr:sp macro="" textlink="">
          <xdr:nvSpPr>
            <xdr:cNvPr id="7383" name="Check Box 215" hidden="1">
              <a:extLst>
                <a:ext uri="{63B3BB69-23CF-44E3-9099-C40C66FF867C}">
                  <a14:compatExt spid="_x0000_s7383"/>
                </a:ext>
                <a:ext uri="{FF2B5EF4-FFF2-40B4-BE49-F238E27FC236}">
                  <a16:creationId xmlns:a16="http://schemas.microsoft.com/office/drawing/2014/main" id="{00000000-0008-0000-0100-0000D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30</xdr:row>
          <xdr:rowOff>247650</xdr:rowOff>
        </xdr:from>
        <xdr:to>
          <xdr:col>2</xdr:col>
          <xdr:colOff>76200</xdr:colOff>
          <xdr:row>31</xdr:row>
          <xdr:rowOff>266700</xdr:rowOff>
        </xdr:to>
        <xdr:sp macro="" textlink="">
          <xdr:nvSpPr>
            <xdr:cNvPr id="7384" name="Check Box 216" hidden="1">
              <a:extLst>
                <a:ext uri="{63B3BB69-23CF-44E3-9099-C40C66FF867C}">
                  <a14:compatExt spid="_x0000_s7384"/>
                </a:ext>
                <a:ext uri="{FF2B5EF4-FFF2-40B4-BE49-F238E27FC236}">
                  <a16:creationId xmlns:a16="http://schemas.microsoft.com/office/drawing/2014/main" id="{00000000-0008-0000-0100-0000D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29</xdr:row>
          <xdr:rowOff>247650</xdr:rowOff>
        </xdr:from>
        <xdr:to>
          <xdr:col>2</xdr:col>
          <xdr:colOff>76200</xdr:colOff>
          <xdr:row>30</xdr:row>
          <xdr:rowOff>266700</xdr:rowOff>
        </xdr:to>
        <xdr:sp macro="" textlink="">
          <xdr:nvSpPr>
            <xdr:cNvPr id="7385" name="Check Box 217" hidden="1">
              <a:extLst>
                <a:ext uri="{63B3BB69-23CF-44E3-9099-C40C66FF867C}">
                  <a14:compatExt spid="_x0000_s7385"/>
                </a:ext>
                <a:ext uri="{FF2B5EF4-FFF2-40B4-BE49-F238E27FC236}">
                  <a16:creationId xmlns:a16="http://schemas.microsoft.com/office/drawing/2014/main" id="{00000000-0008-0000-0100-0000D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28</xdr:row>
          <xdr:rowOff>247650</xdr:rowOff>
        </xdr:from>
        <xdr:to>
          <xdr:col>2</xdr:col>
          <xdr:colOff>76200</xdr:colOff>
          <xdr:row>29</xdr:row>
          <xdr:rowOff>266700</xdr:rowOff>
        </xdr:to>
        <xdr:sp macro="" textlink="">
          <xdr:nvSpPr>
            <xdr:cNvPr id="7386" name="Check Box 218" hidden="1">
              <a:extLst>
                <a:ext uri="{63B3BB69-23CF-44E3-9099-C40C66FF867C}">
                  <a14:compatExt spid="_x0000_s7386"/>
                </a:ext>
                <a:ext uri="{FF2B5EF4-FFF2-40B4-BE49-F238E27FC236}">
                  <a16:creationId xmlns:a16="http://schemas.microsoft.com/office/drawing/2014/main" id="{00000000-0008-0000-0100-0000D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28</xdr:row>
          <xdr:rowOff>247650</xdr:rowOff>
        </xdr:from>
        <xdr:to>
          <xdr:col>2</xdr:col>
          <xdr:colOff>76200</xdr:colOff>
          <xdr:row>29</xdr:row>
          <xdr:rowOff>266700</xdr:rowOff>
        </xdr:to>
        <xdr:sp macro="" textlink="">
          <xdr:nvSpPr>
            <xdr:cNvPr id="7387" name="Check Box 219" hidden="1">
              <a:extLst>
                <a:ext uri="{63B3BB69-23CF-44E3-9099-C40C66FF867C}">
                  <a14:compatExt spid="_x0000_s7387"/>
                </a:ext>
                <a:ext uri="{FF2B5EF4-FFF2-40B4-BE49-F238E27FC236}">
                  <a16:creationId xmlns:a16="http://schemas.microsoft.com/office/drawing/2014/main" id="{00000000-0008-0000-0100-0000D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29</xdr:row>
          <xdr:rowOff>247650</xdr:rowOff>
        </xdr:from>
        <xdr:to>
          <xdr:col>2</xdr:col>
          <xdr:colOff>76200</xdr:colOff>
          <xdr:row>30</xdr:row>
          <xdr:rowOff>266700</xdr:rowOff>
        </xdr:to>
        <xdr:sp macro="" textlink="">
          <xdr:nvSpPr>
            <xdr:cNvPr id="7388" name="Check Box 220" hidden="1">
              <a:extLst>
                <a:ext uri="{63B3BB69-23CF-44E3-9099-C40C66FF867C}">
                  <a14:compatExt spid="_x0000_s7388"/>
                </a:ext>
                <a:ext uri="{FF2B5EF4-FFF2-40B4-BE49-F238E27FC236}">
                  <a16:creationId xmlns:a16="http://schemas.microsoft.com/office/drawing/2014/main" id="{00000000-0008-0000-0100-0000D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28</xdr:row>
          <xdr:rowOff>247650</xdr:rowOff>
        </xdr:from>
        <xdr:to>
          <xdr:col>2</xdr:col>
          <xdr:colOff>76200</xdr:colOff>
          <xdr:row>29</xdr:row>
          <xdr:rowOff>266700</xdr:rowOff>
        </xdr:to>
        <xdr:sp macro="" textlink="">
          <xdr:nvSpPr>
            <xdr:cNvPr id="7389" name="Check Box 221" hidden="1">
              <a:extLst>
                <a:ext uri="{63B3BB69-23CF-44E3-9099-C40C66FF867C}">
                  <a14:compatExt spid="_x0000_s7389"/>
                </a:ext>
                <a:ext uri="{FF2B5EF4-FFF2-40B4-BE49-F238E27FC236}">
                  <a16:creationId xmlns:a16="http://schemas.microsoft.com/office/drawing/2014/main" id="{00000000-0008-0000-0100-0000D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21</xdr:row>
          <xdr:rowOff>247650</xdr:rowOff>
        </xdr:from>
        <xdr:to>
          <xdr:col>2</xdr:col>
          <xdr:colOff>76200</xdr:colOff>
          <xdr:row>22</xdr:row>
          <xdr:rowOff>266700</xdr:rowOff>
        </xdr:to>
        <xdr:sp macro="" textlink="">
          <xdr:nvSpPr>
            <xdr:cNvPr id="7390" name="Check Box 222" hidden="1">
              <a:extLst>
                <a:ext uri="{63B3BB69-23CF-44E3-9099-C40C66FF867C}">
                  <a14:compatExt spid="_x0000_s7390"/>
                </a:ext>
                <a:ext uri="{FF2B5EF4-FFF2-40B4-BE49-F238E27FC236}">
                  <a16:creationId xmlns:a16="http://schemas.microsoft.com/office/drawing/2014/main" id="{00000000-0008-0000-0100-0000D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22</xdr:row>
          <xdr:rowOff>247650</xdr:rowOff>
        </xdr:from>
        <xdr:to>
          <xdr:col>2</xdr:col>
          <xdr:colOff>76200</xdr:colOff>
          <xdr:row>23</xdr:row>
          <xdr:rowOff>266700</xdr:rowOff>
        </xdr:to>
        <xdr:sp macro="" textlink="">
          <xdr:nvSpPr>
            <xdr:cNvPr id="7391" name="Check Box 223" hidden="1">
              <a:extLst>
                <a:ext uri="{63B3BB69-23CF-44E3-9099-C40C66FF867C}">
                  <a14:compatExt spid="_x0000_s7391"/>
                </a:ext>
                <a:ext uri="{FF2B5EF4-FFF2-40B4-BE49-F238E27FC236}">
                  <a16:creationId xmlns:a16="http://schemas.microsoft.com/office/drawing/2014/main" id="{00000000-0008-0000-0100-0000D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28</xdr:row>
          <xdr:rowOff>247650</xdr:rowOff>
        </xdr:from>
        <xdr:to>
          <xdr:col>2</xdr:col>
          <xdr:colOff>76200</xdr:colOff>
          <xdr:row>29</xdr:row>
          <xdr:rowOff>266700</xdr:rowOff>
        </xdr:to>
        <xdr:sp macro="" textlink="">
          <xdr:nvSpPr>
            <xdr:cNvPr id="7392" name="Check Box 224" hidden="1">
              <a:extLst>
                <a:ext uri="{63B3BB69-23CF-44E3-9099-C40C66FF867C}">
                  <a14:compatExt spid="_x0000_s7392"/>
                </a:ext>
                <a:ext uri="{FF2B5EF4-FFF2-40B4-BE49-F238E27FC236}">
                  <a16:creationId xmlns:a16="http://schemas.microsoft.com/office/drawing/2014/main" id="{00000000-0008-0000-0100-0000E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29</xdr:row>
          <xdr:rowOff>247650</xdr:rowOff>
        </xdr:from>
        <xdr:to>
          <xdr:col>2</xdr:col>
          <xdr:colOff>76200</xdr:colOff>
          <xdr:row>30</xdr:row>
          <xdr:rowOff>266700</xdr:rowOff>
        </xdr:to>
        <xdr:sp macro="" textlink="">
          <xdr:nvSpPr>
            <xdr:cNvPr id="7393" name="Check Box 225" hidden="1">
              <a:extLst>
                <a:ext uri="{63B3BB69-23CF-44E3-9099-C40C66FF867C}">
                  <a14:compatExt spid="_x0000_s7393"/>
                </a:ext>
                <a:ext uri="{FF2B5EF4-FFF2-40B4-BE49-F238E27FC236}">
                  <a16:creationId xmlns:a16="http://schemas.microsoft.com/office/drawing/2014/main" id="{00000000-0008-0000-0100-0000E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29</xdr:row>
          <xdr:rowOff>247650</xdr:rowOff>
        </xdr:from>
        <xdr:to>
          <xdr:col>2</xdr:col>
          <xdr:colOff>76200</xdr:colOff>
          <xdr:row>30</xdr:row>
          <xdr:rowOff>266700</xdr:rowOff>
        </xdr:to>
        <xdr:sp macro="" textlink="">
          <xdr:nvSpPr>
            <xdr:cNvPr id="7394" name="Check Box 226" hidden="1">
              <a:extLst>
                <a:ext uri="{63B3BB69-23CF-44E3-9099-C40C66FF867C}">
                  <a14:compatExt spid="_x0000_s7394"/>
                </a:ext>
                <a:ext uri="{FF2B5EF4-FFF2-40B4-BE49-F238E27FC236}">
                  <a16:creationId xmlns:a16="http://schemas.microsoft.com/office/drawing/2014/main" id="{00000000-0008-0000-0100-0000E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30</xdr:row>
          <xdr:rowOff>247650</xdr:rowOff>
        </xdr:from>
        <xdr:to>
          <xdr:col>2</xdr:col>
          <xdr:colOff>76200</xdr:colOff>
          <xdr:row>31</xdr:row>
          <xdr:rowOff>266700</xdr:rowOff>
        </xdr:to>
        <xdr:sp macro="" textlink="">
          <xdr:nvSpPr>
            <xdr:cNvPr id="7395" name="Check Box 227" hidden="1">
              <a:extLst>
                <a:ext uri="{63B3BB69-23CF-44E3-9099-C40C66FF867C}">
                  <a14:compatExt spid="_x0000_s7395"/>
                </a:ext>
                <a:ext uri="{FF2B5EF4-FFF2-40B4-BE49-F238E27FC236}">
                  <a16:creationId xmlns:a16="http://schemas.microsoft.com/office/drawing/2014/main" id="{00000000-0008-0000-0100-0000E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38</xdr:row>
          <xdr:rowOff>142875</xdr:rowOff>
        </xdr:from>
        <xdr:to>
          <xdr:col>2</xdr:col>
          <xdr:colOff>76200</xdr:colOff>
          <xdr:row>40</xdr:row>
          <xdr:rowOff>47625</xdr:rowOff>
        </xdr:to>
        <xdr:sp macro="" textlink="">
          <xdr:nvSpPr>
            <xdr:cNvPr id="7396" name="Check Box 228" hidden="1">
              <a:extLst>
                <a:ext uri="{63B3BB69-23CF-44E3-9099-C40C66FF867C}">
                  <a14:compatExt spid="_x0000_s7396"/>
                </a:ext>
                <a:ext uri="{FF2B5EF4-FFF2-40B4-BE49-F238E27FC236}">
                  <a16:creationId xmlns:a16="http://schemas.microsoft.com/office/drawing/2014/main" id="{00000000-0008-0000-0100-0000E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ericawaite/Desktop/SmartSheet_Temps/ActionPlans/Temp_ActionItem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rel.sharepoint.com/sites/Marketing/Shared%20Documents/_EVENTS/2023%20Events/03.%20Toowoomba%20Smart%20Logistics/Toowoomba%20Smart%20Logistics.xlsx" TargetMode="External"/><Relationship Id="rId1" Type="http://schemas.openxmlformats.org/officeDocument/2006/relationships/externalLinkPath" Target="/sites/Marketing/Shared%20Documents/_EVENTS/2023%20Events/03.%20Toowoomba%20Smart%20Logistics/Toowoomba%20Smart%20Logistic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on Item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vent To-Do List"/>
      <sheetName val="Event Details - symposium"/>
      <sheetName val="Details - Welcome Reception"/>
      <sheetName val="Details - Gala Dinner"/>
      <sheetName val="Details - Exhibitors"/>
      <sheetName val="Budget"/>
      <sheetName val="Sponsors"/>
      <sheetName val="Approached Sponsorships"/>
      <sheetName val="RSVP - Full Delegate Symposim "/>
      <sheetName val="Exhibitor Information"/>
      <sheetName val="YES_Seating Chart"/>
      <sheetName val="RSVP - Site Tour"/>
      <sheetName val="RSVP - Gala Dinner &amp; Table Plan"/>
      <sheetName val="RSVP - exhibitor passes"/>
      <sheetName val="Event Program (speakers)"/>
      <sheetName val="Toowoomba Smart Logistics"/>
    </sheetNames>
    <definedNames>
      <definedName name="CheckBox2_Cli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1.xml"/><Relationship Id="rId21" Type="http://schemas.openxmlformats.org/officeDocument/2006/relationships/ctrlProp" Target="../ctrlProps/ctrlProp16.xml"/><Relationship Id="rId42" Type="http://schemas.openxmlformats.org/officeDocument/2006/relationships/ctrlProp" Target="../ctrlProps/ctrlProp37.xml"/><Relationship Id="rId47" Type="http://schemas.openxmlformats.org/officeDocument/2006/relationships/ctrlProp" Target="../ctrlProps/ctrlProp42.xml"/><Relationship Id="rId63" Type="http://schemas.openxmlformats.org/officeDocument/2006/relationships/ctrlProp" Target="../ctrlProps/ctrlProp58.xml"/><Relationship Id="rId68" Type="http://schemas.openxmlformats.org/officeDocument/2006/relationships/ctrlProp" Target="../ctrlProps/ctrlProp63.xml"/><Relationship Id="rId84" Type="http://schemas.openxmlformats.org/officeDocument/2006/relationships/ctrlProp" Target="../ctrlProps/ctrlProp79.xml"/><Relationship Id="rId16" Type="http://schemas.openxmlformats.org/officeDocument/2006/relationships/ctrlProp" Target="../ctrlProps/ctrlProp11.xml"/><Relationship Id="rId11" Type="http://schemas.openxmlformats.org/officeDocument/2006/relationships/ctrlProp" Target="../ctrlProps/ctrlProp6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53" Type="http://schemas.openxmlformats.org/officeDocument/2006/relationships/ctrlProp" Target="../ctrlProps/ctrlProp48.xml"/><Relationship Id="rId58" Type="http://schemas.openxmlformats.org/officeDocument/2006/relationships/ctrlProp" Target="../ctrlProps/ctrlProp53.xml"/><Relationship Id="rId74" Type="http://schemas.openxmlformats.org/officeDocument/2006/relationships/ctrlProp" Target="../ctrlProps/ctrlProp69.xml"/><Relationship Id="rId79" Type="http://schemas.openxmlformats.org/officeDocument/2006/relationships/ctrlProp" Target="../ctrlProps/ctrlProp74.xml"/><Relationship Id="rId5" Type="http://schemas.openxmlformats.org/officeDocument/2006/relationships/vmlDrawing" Target="../drawings/vmlDrawing1.vml"/><Relationship Id="rId19" Type="http://schemas.openxmlformats.org/officeDocument/2006/relationships/ctrlProp" Target="../ctrlProps/ctrlProp1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43" Type="http://schemas.openxmlformats.org/officeDocument/2006/relationships/ctrlProp" Target="../ctrlProps/ctrlProp38.xml"/><Relationship Id="rId48" Type="http://schemas.openxmlformats.org/officeDocument/2006/relationships/ctrlProp" Target="../ctrlProps/ctrlProp43.xml"/><Relationship Id="rId56" Type="http://schemas.openxmlformats.org/officeDocument/2006/relationships/ctrlProp" Target="../ctrlProps/ctrlProp51.xml"/><Relationship Id="rId64" Type="http://schemas.openxmlformats.org/officeDocument/2006/relationships/ctrlProp" Target="../ctrlProps/ctrlProp59.xml"/><Relationship Id="rId69" Type="http://schemas.openxmlformats.org/officeDocument/2006/relationships/ctrlProp" Target="../ctrlProps/ctrlProp64.xml"/><Relationship Id="rId77" Type="http://schemas.openxmlformats.org/officeDocument/2006/relationships/ctrlProp" Target="../ctrlProps/ctrlProp72.xml"/><Relationship Id="rId8" Type="http://schemas.openxmlformats.org/officeDocument/2006/relationships/ctrlProp" Target="../ctrlProps/ctrlProp3.xml"/><Relationship Id="rId51" Type="http://schemas.openxmlformats.org/officeDocument/2006/relationships/ctrlProp" Target="../ctrlProps/ctrlProp46.xml"/><Relationship Id="rId72" Type="http://schemas.openxmlformats.org/officeDocument/2006/relationships/ctrlProp" Target="../ctrlProps/ctrlProp67.xml"/><Relationship Id="rId80" Type="http://schemas.openxmlformats.org/officeDocument/2006/relationships/ctrlProp" Target="../ctrlProps/ctrlProp75.xml"/><Relationship Id="rId85" Type="http://schemas.openxmlformats.org/officeDocument/2006/relationships/ctrlProp" Target="../ctrlProps/ctrlProp80.xml"/><Relationship Id="rId3" Type="http://schemas.openxmlformats.org/officeDocument/2006/relationships/printerSettings" Target="../printerSettings/printerSettings2.bin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46" Type="http://schemas.openxmlformats.org/officeDocument/2006/relationships/ctrlProp" Target="../ctrlProps/ctrlProp41.xml"/><Relationship Id="rId59" Type="http://schemas.openxmlformats.org/officeDocument/2006/relationships/ctrlProp" Target="../ctrlProps/ctrlProp54.xml"/><Relationship Id="rId67" Type="http://schemas.openxmlformats.org/officeDocument/2006/relationships/ctrlProp" Target="../ctrlProps/ctrlProp62.xml"/><Relationship Id="rId20" Type="http://schemas.openxmlformats.org/officeDocument/2006/relationships/ctrlProp" Target="../ctrlProps/ctrlProp15.xml"/><Relationship Id="rId41" Type="http://schemas.openxmlformats.org/officeDocument/2006/relationships/ctrlProp" Target="../ctrlProps/ctrlProp36.xml"/><Relationship Id="rId54" Type="http://schemas.openxmlformats.org/officeDocument/2006/relationships/ctrlProp" Target="../ctrlProps/ctrlProp49.xml"/><Relationship Id="rId62" Type="http://schemas.openxmlformats.org/officeDocument/2006/relationships/ctrlProp" Target="../ctrlProps/ctrlProp57.xml"/><Relationship Id="rId70" Type="http://schemas.openxmlformats.org/officeDocument/2006/relationships/ctrlProp" Target="../ctrlProps/ctrlProp65.xml"/><Relationship Id="rId75" Type="http://schemas.openxmlformats.org/officeDocument/2006/relationships/ctrlProp" Target="../ctrlProps/ctrlProp70.xml"/><Relationship Id="rId83" Type="http://schemas.openxmlformats.org/officeDocument/2006/relationships/ctrlProp" Target="../ctrlProps/ctrlProp78.xml"/><Relationship Id="rId1" Type="http://schemas.openxmlformats.org/officeDocument/2006/relationships/hyperlink" Target="https://www.zazzle.com.au/navy_branded_custom_business_logo_promotional_napkin-256376652240921906" TargetMode="External"/><Relationship Id="rId6" Type="http://schemas.openxmlformats.org/officeDocument/2006/relationships/ctrlProp" Target="../ctrlProps/ctrlProp1.x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49" Type="http://schemas.openxmlformats.org/officeDocument/2006/relationships/ctrlProp" Target="../ctrlProps/ctrlProp44.xml"/><Relationship Id="rId57" Type="http://schemas.openxmlformats.org/officeDocument/2006/relationships/ctrlProp" Target="../ctrlProps/ctrlProp52.xml"/><Relationship Id="rId10" Type="http://schemas.openxmlformats.org/officeDocument/2006/relationships/ctrlProp" Target="../ctrlProps/ctrlProp5.xml"/><Relationship Id="rId31" Type="http://schemas.openxmlformats.org/officeDocument/2006/relationships/ctrlProp" Target="../ctrlProps/ctrlProp26.xml"/><Relationship Id="rId44" Type="http://schemas.openxmlformats.org/officeDocument/2006/relationships/ctrlProp" Target="../ctrlProps/ctrlProp39.xml"/><Relationship Id="rId52" Type="http://schemas.openxmlformats.org/officeDocument/2006/relationships/ctrlProp" Target="../ctrlProps/ctrlProp47.xml"/><Relationship Id="rId60" Type="http://schemas.openxmlformats.org/officeDocument/2006/relationships/ctrlProp" Target="../ctrlProps/ctrlProp55.xml"/><Relationship Id="rId65" Type="http://schemas.openxmlformats.org/officeDocument/2006/relationships/ctrlProp" Target="../ctrlProps/ctrlProp60.xml"/><Relationship Id="rId73" Type="http://schemas.openxmlformats.org/officeDocument/2006/relationships/ctrlProp" Target="../ctrlProps/ctrlProp68.xml"/><Relationship Id="rId78" Type="http://schemas.openxmlformats.org/officeDocument/2006/relationships/ctrlProp" Target="../ctrlProps/ctrlProp73.xml"/><Relationship Id="rId81" Type="http://schemas.openxmlformats.org/officeDocument/2006/relationships/ctrlProp" Target="../ctrlProps/ctrlProp76.xml"/><Relationship Id="rId86" Type="http://schemas.openxmlformats.org/officeDocument/2006/relationships/ctrlProp" Target="../ctrlProps/ctrlProp81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9" Type="http://schemas.openxmlformats.org/officeDocument/2006/relationships/ctrlProp" Target="../ctrlProps/ctrlProp34.xml"/><Relationship Id="rId34" Type="http://schemas.openxmlformats.org/officeDocument/2006/relationships/ctrlProp" Target="../ctrlProps/ctrlProp29.xml"/><Relationship Id="rId50" Type="http://schemas.openxmlformats.org/officeDocument/2006/relationships/ctrlProp" Target="../ctrlProps/ctrlProp45.xml"/><Relationship Id="rId55" Type="http://schemas.openxmlformats.org/officeDocument/2006/relationships/ctrlProp" Target="../ctrlProps/ctrlProp50.xml"/><Relationship Id="rId76" Type="http://schemas.openxmlformats.org/officeDocument/2006/relationships/ctrlProp" Target="../ctrlProps/ctrlProp71.xml"/><Relationship Id="rId7" Type="http://schemas.openxmlformats.org/officeDocument/2006/relationships/ctrlProp" Target="../ctrlProps/ctrlProp2.xml"/><Relationship Id="rId71" Type="http://schemas.openxmlformats.org/officeDocument/2006/relationships/ctrlProp" Target="../ctrlProps/ctrlProp66.xml"/><Relationship Id="rId2" Type="http://schemas.openxmlformats.org/officeDocument/2006/relationships/hyperlink" Target="https://www.zazzle.com.au/simple_minimal_business_logo_custom_paper_cup-256123411557241468" TargetMode="External"/><Relationship Id="rId29" Type="http://schemas.openxmlformats.org/officeDocument/2006/relationships/ctrlProp" Target="../ctrlProps/ctrlProp24.xml"/><Relationship Id="rId24" Type="http://schemas.openxmlformats.org/officeDocument/2006/relationships/ctrlProp" Target="../ctrlProps/ctrlProp19.xml"/><Relationship Id="rId40" Type="http://schemas.openxmlformats.org/officeDocument/2006/relationships/ctrlProp" Target="../ctrlProps/ctrlProp35.xml"/><Relationship Id="rId45" Type="http://schemas.openxmlformats.org/officeDocument/2006/relationships/ctrlProp" Target="../ctrlProps/ctrlProp40.xml"/><Relationship Id="rId66" Type="http://schemas.openxmlformats.org/officeDocument/2006/relationships/ctrlProp" Target="../ctrlProps/ctrlProp61.xml"/><Relationship Id="rId87" Type="http://schemas.openxmlformats.org/officeDocument/2006/relationships/ctrlProp" Target="../ctrlProps/ctrlProp82.xml"/><Relationship Id="rId61" Type="http://schemas.openxmlformats.org/officeDocument/2006/relationships/ctrlProp" Target="../ctrlProps/ctrlProp56.xml"/><Relationship Id="rId82" Type="http://schemas.openxmlformats.org/officeDocument/2006/relationships/ctrlProp" Target="../ctrlProps/ctrlProp7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mailto:kelli.mcdougall@agritalent.com.au%3E;" TargetMode="External"/><Relationship Id="rId7" Type="http://schemas.openxmlformats.org/officeDocument/2006/relationships/hyperlink" Target="mailto:Sarah.Patterson@mortco.com.au" TargetMode="External"/><Relationship Id="rId2" Type="http://schemas.openxmlformats.org/officeDocument/2006/relationships/hyperlink" Target="mailto:bmcconnel@minderoo.org" TargetMode="External"/><Relationship Id="rId1" Type="http://schemas.openxmlformats.org/officeDocument/2006/relationships/hyperlink" Target="mailto:greg@entegra.com.au" TargetMode="External"/><Relationship Id="rId6" Type="http://schemas.openxmlformats.org/officeDocument/2006/relationships/hyperlink" Target="mailto:events@mla.com.au" TargetMode="External"/><Relationship Id="rId5" Type="http://schemas.openxmlformats.org/officeDocument/2006/relationships/hyperlink" Target="mailto:georgie.hart@ior-rural.com.au" TargetMode="External"/><Relationship Id="rId4" Type="http://schemas.openxmlformats.org/officeDocument/2006/relationships/hyperlink" Target="mailto:jason.a.lipp@nab.com.au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Lidewij.Koene@wdrc.qld.gov.au" TargetMode="External"/><Relationship Id="rId13" Type="http://schemas.openxmlformats.org/officeDocument/2006/relationships/hyperlink" Target="mailto:rob.fraser@fraservaluers.com" TargetMode="External"/><Relationship Id="rId18" Type="http://schemas.openxmlformats.org/officeDocument/2006/relationships/printerSettings" Target="../printerSettings/printerSettings4.bin"/><Relationship Id="rId3" Type="http://schemas.openxmlformats.org/officeDocument/2006/relationships/hyperlink" Target="mailto:thomaswalker@w-wind.com.au" TargetMode="External"/><Relationship Id="rId7" Type="http://schemas.openxmlformats.org/officeDocument/2006/relationships/hyperlink" Target="mailto:kim.mason@greencollar.com.au" TargetMode="External"/><Relationship Id="rId12" Type="http://schemas.openxmlformats.org/officeDocument/2006/relationships/hyperlink" Target="mailto:nat@natcapco.com.au" TargetMode="External"/><Relationship Id="rId17" Type="http://schemas.openxmlformats.org/officeDocument/2006/relationships/hyperlink" Target="mailto:peter.caswell@reparator.com.au" TargetMode="External"/><Relationship Id="rId2" Type="http://schemas.openxmlformats.org/officeDocument/2006/relationships/hyperlink" Target="mailto:Astory@RSA.contractors" TargetMode="External"/><Relationship Id="rId16" Type="http://schemas.openxmlformats.org/officeDocument/2006/relationships/hyperlink" Target="mailto:forbes.corby@apiam.com.au" TargetMode="External"/><Relationship Id="rId1" Type="http://schemas.openxmlformats.org/officeDocument/2006/relationships/hyperlink" Target="mailto:michael@ddt.com.au" TargetMode="External"/><Relationship Id="rId6" Type="http://schemas.openxmlformats.org/officeDocument/2006/relationships/hyperlink" Target="mailto:nick.marchant@agritalent.com.au" TargetMode="External"/><Relationship Id="rId11" Type="http://schemas.openxmlformats.org/officeDocument/2006/relationships/hyperlink" Target="mailto:a.aisthorpe@topcountry.com.au" TargetMode="External"/><Relationship Id="rId5" Type="http://schemas.openxmlformats.org/officeDocument/2006/relationships/hyperlink" Target="mailto:lisa.nicholls@widelandgroup.com.au" TargetMode="External"/><Relationship Id="rId15" Type="http://schemas.openxmlformats.org/officeDocument/2006/relationships/hyperlink" Target="mailto:sarah.patterson@mortco.com.au" TargetMode="External"/><Relationship Id="rId10" Type="http://schemas.openxmlformats.org/officeDocument/2006/relationships/hyperlink" Target="mailto:kimberley@entegra.com.au" TargetMode="External"/><Relationship Id="rId4" Type="http://schemas.openxmlformats.org/officeDocument/2006/relationships/hyperlink" Target="mailto:pieter@agtech360.net" TargetMode="External"/><Relationship Id="rId9" Type="http://schemas.openxmlformats.org/officeDocument/2006/relationships/hyperlink" Target="mailto:events@mla.com.au" TargetMode="External"/><Relationship Id="rId14" Type="http://schemas.openxmlformats.org/officeDocument/2006/relationships/hyperlink" Target="mailto:info@horse-records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mailto:nanango@parliament.qld.gov.au" TargetMode="External"/><Relationship Id="rId18" Type="http://schemas.openxmlformats.org/officeDocument/2006/relationships/hyperlink" Target="mailto:jcallachor@namoicotton.com.au" TargetMode="External"/><Relationship Id="rId26" Type="http://schemas.openxmlformats.org/officeDocument/2006/relationships/hyperlink" Target="mailto:Andrew.brinkworth@portbris.com.au" TargetMode="External"/><Relationship Id="rId21" Type="http://schemas.openxmlformats.org/officeDocument/2006/relationships/hyperlink" Target="mailto:andrewp@interlinksq.com.au" TargetMode="External"/><Relationship Id="rId34" Type="http://schemas.openxmlformats.org/officeDocument/2006/relationships/hyperlink" Target="mailto:michelle.mules@stonestreets.com.au" TargetMode="External"/><Relationship Id="rId7" Type="http://schemas.openxmlformats.org/officeDocument/2006/relationships/hyperlink" Target="mailto:scott.graham@rmaeng.com.au" TargetMode="External"/><Relationship Id="rId12" Type="http://schemas.openxmlformats.org/officeDocument/2006/relationships/hyperlink" Target="mailto:gavin.walton@cecpl.com.au" TargetMode="External"/><Relationship Id="rId17" Type="http://schemas.openxmlformats.org/officeDocument/2006/relationships/hyperlink" Target="mailto:holly@murdochs.com.au" TargetMode="External"/><Relationship Id="rId25" Type="http://schemas.openxmlformats.org/officeDocument/2006/relationships/hyperlink" Target="mailto:Peter.keyte@portbris.com.au" TargetMode="External"/><Relationship Id="rId33" Type="http://schemas.openxmlformats.org/officeDocument/2006/relationships/hyperlink" Target="mailto:natalie.foster@stonestreets.com.au" TargetMode="External"/><Relationship Id="rId2" Type="http://schemas.openxmlformats.org/officeDocument/2006/relationships/hyperlink" Target="mailto:john.wagner@wagnerglobal.com" TargetMode="External"/><Relationship Id="rId16" Type="http://schemas.openxmlformats.org/officeDocument/2006/relationships/hyperlink" Target="mailto:BBarry@southburnett.qld.gov.au" TargetMode="External"/><Relationship Id="rId20" Type="http://schemas.openxmlformats.org/officeDocument/2006/relationships/hyperlink" Target="mailto:Lock.P@heritage.com.au" TargetMode="External"/><Relationship Id="rId29" Type="http://schemas.openxmlformats.org/officeDocument/2006/relationships/hyperlink" Target="mailto:cameron.oneil@maranoa.qld.gov.au" TargetMode="External"/><Relationship Id="rId1" Type="http://schemas.openxmlformats.org/officeDocument/2006/relationships/hyperlink" Target="mailto:denis.wagner@wagner.com.au" TargetMode="External"/><Relationship Id="rId6" Type="http://schemas.openxmlformats.org/officeDocument/2006/relationships/hyperlink" Target="mailto:jason.wardle@rmaeng.com.au" TargetMode="External"/><Relationship Id="rId11" Type="http://schemas.openxmlformats.org/officeDocument/2006/relationships/hyperlink" Target="mailto:sstephan@newhopegroup.com.au" TargetMode="External"/><Relationship Id="rId24" Type="http://schemas.openxmlformats.org/officeDocument/2006/relationships/hyperlink" Target="mailto:Roy.cummins@portbris.com.au" TargetMode="External"/><Relationship Id="rId32" Type="http://schemas.openxmlformats.org/officeDocument/2006/relationships/hyperlink" Target="mailto:rob.brown@stonestreets.com.au" TargetMode="External"/><Relationship Id="rId37" Type="http://schemas.openxmlformats.org/officeDocument/2006/relationships/printerSettings" Target="../printerSettings/printerSettings6.bin"/><Relationship Id="rId5" Type="http://schemas.openxmlformats.org/officeDocument/2006/relationships/hyperlink" Target="mailto:ak@powertynan.com.au" TargetMode="External"/><Relationship Id="rId15" Type="http://schemas.openxmlformats.org/officeDocument/2006/relationships/hyperlink" Target="mailto:Stephanie.Miles@opposition.qld.gov.au" TargetMode="External"/><Relationship Id="rId23" Type="http://schemas.openxmlformats.org/officeDocument/2006/relationships/hyperlink" Target="mailto:Karla.simpson@portbris.com.au" TargetMode="External"/><Relationship Id="rId28" Type="http://schemas.openxmlformats.org/officeDocument/2006/relationships/hyperlink" Target="mailto:scott.graham@rmaeng.com.au" TargetMode="External"/><Relationship Id="rId36" Type="http://schemas.openxmlformats.org/officeDocument/2006/relationships/hyperlink" Target="mailto:ben.hughes@hughesetal.com.au" TargetMode="External"/><Relationship Id="rId10" Type="http://schemas.openxmlformats.org/officeDocument/2006/relationships/hyperlink" Target="mailto:ross.mackenzie@ior.com.au" TargetMode="External"/><Relationship Id="rId19" Type="http://schemas.openxmlformats.org/officeDocument/2006/relationships/hyperlink" Target="mailto:pgleeson@oakeyabattoir.com.au" TargetMode="External"/><Relationship Id="rId31" Type="http://schemas.openxmlformats.org/officeDocument/2006/relationships/hyperlink" Target="mailto:bev.mules@stonestreets.com.au" TargetMode="External"/><Relationship Id="rId4" Type="http://schemas.openxmlformats.org/officeDocument/2006/relationships/hyperlink" Target="mailto:marcus.barnard@anz.com" TargetMode="External"/><Relationship Id="rId9" Type="http://schemas.openxmlformats.org/officeDocument/2006/relationships/hyperlink" Target="mailto:sean@geothermalindustries.com.au" TargetMode="External"/><Relationship Id="rId14" Type="http://schemas.openxmlformats.org/officeDocument/2006/relationships/hyperlink" Target="mailto:ianmacfarlane@outlook.com" TargetMode="External"/><Relationship Id="rId22" Type="http://schemas.openxmlformats.org/officeDocument/2006/relationships/hyperlink" Target="mailto:Claire.McGovern@tr.qld.gov.au" TargetMode="External"/><Relationship Id="rId27" Type="http://schemas.openxmlformats.org/officeDocument/2006/relationships/hyperlink" Target="mailto:jane.tait@toowoombarc.qld.gov.au" TargetMode="External"/><Relationship Id="rId30" Type="http://schemas.openxmlformats.org/officeDocument/2006/relationships/hyperlink" Target="mailto:derek.sams@anz.com" TargetMode="External"/><Relationship Id="rId35" Type="http://schemas.openxmlformats.org/officeDocument/2006/relationships/hyperlink" Target="mailto:CMildren@agl.com.au" TargetMode="External"/><Relationship Id="rId8" Type="http://schemas.openxmlformats.org/officeDocument/2006/relationships/hyperlink" Target="mailto:ian.davies@senexenergy.com.au" TargetMode="External"/><Relationship Id="rId3" Type="http://schemas.openxmlformats.org/officeDocument/2006/relationships/hyperlink" Target="mailto:garyg@fkg.com.au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387D3-11C5-4EE5-8FBE-03D40CE930E6}">
  <dimension ref="A1:E53"/>
  <sheetViews>
    <sheetView workbookViewId="0">
      <selection activeCell="C15" sqref="C15"/>
    </sheetView>
  </sheetViews>
  <sheetFormatPr defaultColWidth="9.140625" defaultRowHeight="16.5" x14ac:dyDescent="0.3"/>
  <cols>
    <col min="1" max="1" width="23.7109375" style="95" customWidth="1"/>
    <col min="2" max="2" width="23.7109375" style="94" customWidth="1"/>
    <col min="3" max="3" width="37.42578125" style="94" customWidth="1"/>
    <col min="4" max="4" width="23.7109375" style="94" customWidth="1"/>
    <col min="5" max="5" width="20.28515625" style="94" customWidth="1"/>
    <col min="6" max="16384" width="9.140625" style="94"/>
  </cols>
  <sheetData>
    <row r="1" spans="1:5" s="211" customFormat="1" ht="45.75" customHeight="1" x14ac:dyDescent="0.25">
      <c r="A1" s="209" t="s">
        <v>368</v>
      </c>
      <c r="B1" s="210"/>
      <c r="C1" s="210"/>
      <c r="D1" s="210"/>
      <c r="E1" s="210"/>
    </row>
    <row r="2" spans="1:5" x14ac:dyDescent="0.3">
      <c r="A2" s="212"/>
      <c r="B2" s="98" t="s">
        <v>305</v>
      </c>
      <c r="C2" s="99" t="s">
        <v>408</v>
      </c>
      <c r="D2" s="98" t="s">
        <v>301</v>
      </c>
      <c r="E2" s="135">
        <v>44642</v>
      </c>
    </row>
    <row r="3" spans="1:5" x14ac:dyDescent="0.3">
      <c r="A3" s="213"/>
      <c r="B3" s="97" t="s">
        <v>306</v>
      </c>
      <c r="C3" s="96" t="s">
        <v>410</v>
      </c>
      <c r="D3" s="97" t="s">
        <v>308</v>
      </c>
      <c r="E3" s="102" t="s">
        <v>409</v>
      </c>
    </row>
    <row r="4" spans="1:5" x14ac:dyDescent="0.3">
      <c r="A4" s="213"/>
      <c r="B4" s="97" t="s">
        <v>307</v>
      </c>
      <c r="C4" s="96" t="s">
        <v>411</v>
      </c>
      <c r="D4" s="97" t="s">
        <v>336</v>
      </c>
      <c r="E4" s="102"/>
    </row>
    <row r="5" spans="1:5" x14ac:dyDescent="0.3">
      <c r="A5" s="213"/>
      <c r="B5" s="96"/>
      <c r="C5" s="96"/>
      <c r="D5" s="96"/>
      <c r="E5" s="102"/>
    </row>
    <row r="6" spans="1:5" x14ac:dyDescent="0.3">
      <c r="A6" s="213"/>
      <c r="B6" s="80"/>
      <c r="C6" s="80" t="s">
        <v>304</v>
      </c>
      <c r="D6" s="80" t="s">
        <v>338</v>
      </c>
      <c r="E6" s="103" t="s">
        <v>369</v>
      </c>
    </row>
    <row r="7" spans="1:5" ht="20.25" customHeight="1" x14ac:dyDescent="0.3">
      <c r="A7" s="206" t="s">
        <v>303</v>
      </c>
      <c r="B7" s="96" t="s">
        <v>303</v>
      </c>
      <c r="C7" s="96" t="s">
        <v>410</v>
      </c>
      <c r="D7" s="96"/>
      <c r="E7" s="102"/>
    </row>
    <row r="8" spans="1:5" ht="20.25" customHeight="1" x14ac:dyDescent="0.3">
      <c r="A8" s="207"/>
      <c r="B8" s="96" t="s">
        <v>337</v>
      </c>
      <c r="C8" s="96"/>
      <c r="D8" s="96"/>
      <c r="E8" s="102"/>
    </row>
    <row r="9" spans="1:5" ht="20.25" customHeight="1" x14ac:dyDescent="0.3">
      <c r="A9" s="207"/>
      <c r="B9" s="96" t="s">
        <v>344</v>
      </c>
      <c r="C9" s="96"/>
      <c r="D9" s="96"/>
      <c r="E9" s="102"/>
    </row>
    <row r="10" spans="1:5" ht="20.25" customHeight="1" x14ac:dyDescent="0.3">
      <c r="A10" s="207"/>
      <c r="B10" s="96" t="s">
        <v>345</v>
      </c>
      <c r="C10" s="96"/>
      <c r="D10" s="96"/>
      <c r="E10" s="102"/>
    </row>
    <row r="11" spans="1:5" ht="20.25" customHeight="1" x14ac:dyDescent="0.3">
      <c r="A11" s="208"/>
      <c r="B11" s="96"/>
      <c r="C11" s="96"/>
      <c r="D11" s="96"/>
      <c r="E11" s="102"/>
    </row>
    <row r="12" spans="1:5" ht="20.25" customHeight="1" x14ac:dyDescent="0.3">
      <c r="A12" s="206" t="s">
        <v>309</v>
      </c>
      <c r="B12" s="96"/>
      <c r="C12" s="96"/>
      <c r="D12" s="96"/>
      <c r="E12" s="102"/>
    </row>
    <row r="13" spans="1:5" ht="20.25" customHeight="1" x14ac:dyDescent="0.3">
      <c r="A13" s="207"/>
      <c r="B13" s="96"/>
      <c r="C13" s="96"/>
      <c r="D13" s="96"/>
      <c r="E13" s="102"/>
    </row>
    <row r="14" spans="1:5" ht="20.25" customHeight="1" x14ac:dyDescent="0.3">
      <c r="A14" s="207"/>
      <c r="B14" s="96"/>
      <c r="C14" s="96"/>
      <c r="D14" s="96"/>
      <c r="E14" s="102"/>
    </row>
    <row r="15" spans="1:5" ht="20.25" customHeight="1" x14ac:dyDescent="0.3">
      <c r="A15" s="207"/>
      <c r="B15" s="96"/>
      <c r="C15" s="96"/>
      <c r="D15" s="96"/>
      <c r="E15" s="102"/>
    </row>
    <row r="16" spans="1:5" ht="20.25" customHeight="1" x14ac:dyDescent="0.3">
      <c r="A16" s="206" t="s">
        <v>310</v>
      </c>
      <c r="B16" s="96" t="s">
        <v>300</v>
      </c>
      <c r="C16" s="96"/>
      <c r="D16" s="96"/>
      <c r="E16" s="102"/>
    </row>
    <row r="17" spans="1:5" ht="20.25" customHeight="1" x14ac:dyDescent="0.3">
      <c r="A17" s="207"/>
      <c r="B17" s="96" t="s">
        <v>311</v>
      </c>
      <c r="C17" s="96"/>
      <c r="D17" s="96"/>
      <c r="E17" s="102"/>
    </row>
    <row r="18" spans="1:5" ht="20.25" customHeight="1" x14ac:dyDescent="0.3">
      <c r="A18" s="207"/>
      <c r="B18" s="96" t="s">
        <v>312</v>
      </c>
      <c r="C18" s="96"/>
      <c r="D18" s="96"/>
      <c r="E18" s="102"/>
    </row>
    <row r="19" spans="1:5" ht="20.25" customHeight="1" x14ac:dyDescent="0.3">
      <c r="A19" s="207"/>
      <c r="B19" s="96" t="s">
        <v>324</v>
      </c>
      <c r="C19" s="96"/>
      <c r="D19" s="96"/>
      <c r="E19" s="102"/>
    </row>
    <row r="20" spans="1:5" ht="20.25" customHeight="1" x14ac:dyDescent="0.3">
      <c r="A20" s="208"/>
      <c r="B20" s="96" t="s">
        <v>341</v>
      </c>
      <c r="C20" s="96"/>
      <c r="D20" s="96"/>
      <c r="E20" s="102"/>
    </row>
    <row r="21" spans="1:5" ht="20.25" customHeight="1" x14ac:dyDescent="0.3">
      <c r="A21" s="206" t="s">
        <v>313</v>
      </c>
      <c r="B21" s="96" t="s">
        <v>320</v>
      </c>
      <c r="C21" s="96"/>
      <c r="D21" s="96"/>
      <c r="E21" s="102"/>
    </row>
    <row r="22" spans="1:5" ht="20.25" customHeight="1" x14ac:dyDescent="0.3">
      <c r="A22" s="207"/>
      <c r="B22" s="96" t="s">
        <v>313</v>
      </c>
      <c r="C22" s="96"/>
      <c r="D22" s="96"/>
      <c r="E22" s="102"/>
    </row>
    <row r="23" spans="1:5" ht="20.25" customHeight="1" x14ac:dyDescent="0.3">
      <c r="A23" s="207"/>
      <c r="B23" s="96" t="s">
        <v>350</v>
      </c>
      <c r="C23" s="96"/>
      <c r="D23" s="96"/>
      <c r="E23" s="102"/>
    </row>
    <row r="24" spans="1:5" ht="20.25" customHeight="1" x14ac:dyDescent="0.3">
      <c r="A24" s="207"/>
      <c r="B24" s="96" t="s">
        <v>318</v>
      </c>
      <c r="C24" s="96"/>
      <c r="D24" s="96"/>
      <c r="E24" s="102"/>
    </row>
    <row r="25" spans="1:5" ht="43.5" customHeight="1" x14ac:dyDescent="0.3">
      <c r="A25" s="208"/>
      <c r="B25" s="96" t="s">
        <v>319</v>
      </c>
      <c r="C25" s="96"/>
      <c r="D25" s="96"/>
      <c r="E25" s="102"/>
    </row>
    <row r="26" spans="1:5" ht="26.25" customHeight="1" x14ac:dyDescent="0.3">
      <c r="A26" s="206" t="s">
        <v>317</v>
      </c>
      <c r="B26" s="96" t="s">
        <v>322</v>
      </c>
      <c r="C26" s="96"/>
      <c r="D26" s="96"/>
      <c r="E26" s="102"/>
    </row>
    <row r="27" spans="1:5" ht="29.25" customHeight="1" x14ac:dyDescent="0.3">
      <c r="A27" s="207"/>
      <c r="B27" s="96" t="s">
        <v>323</v>
      </c>
      <c r="C27" s="96"/>
      <c r="D27" s="96"/>
      <c r="E27" s="102"/>
    </row>
    <row r="28" spans="1:5" ht="30" customHeight="1" x14ac:dyDescent="0.3">
      <c r="A28" s="207"/>
      <c r="B28" s="96" t="s">
        <v>321</v>
      </c>
      <c r="C28" s="96"/>
      <c r="D28" s="96"/>
      <c r="E28" s="102"/>
    </row>
    <row r="29" spans="1:5" ht="20.25" customHeight="1" x14ac:dyDescent="0.3">
      <c r="A29" s="206" t="s">
        <v>314</v>
      </c>
      <c r="B29" s="96" t="s">
        <v>315</v>
      </c>
      <c r="C29" s="96"/>
      <c r="D29" s="96"/>
      <c r="E29" s="102"/>
    </row>
    <row r="30" spans="1:5" ht="20.25" customHeight="1" x14ac:dyDescent="0.3">
      <c r="A30" s="207"/>
      <c r="B30" s="96" t="s">
        <v>316</v>
      </c>
      <c r="C30" s="96"/>
      <c r="D30" s="96"/>
      <c r="E30" s="102"/>
    </row>
    <row r="31" spans="1:5" ht="20.25" customHeight="1" x14ac:dyDescent="0.3">
      <c r="A31" s="207"/>
      <c r="B31" s="96" t="s">
        <v>330</v>
      </c>
      <c r="C31" s="96"/>
      <c r="D31" s="96"/>
      <c r="E31" s="102"/>
    </row>
    <row r="32" spans="1:5" ht="20.25" customHeight="1" x14ac:dyDescent="0.3">
      <c r="A32" s="207"/>
      <c r="B32" s="96" t="s">
        <v>343</v>
      </c>
      <c r="C32" s="96"/>
      <c r="D32" s="96"/>
      <c r="E32" s="102"/>
    </row>
    <row r="33" spans="1:5" ht="20.25" customHeight="1" x14ac:dyDescent="0.3">
      <c r="A33" s="207"/>
      <c r="B33" s="96" t="s">
        <v>342</v>
      </c>
      <c r="C33" s="96"/>
      <c r="D33" s="96"/>
      <c r="E33" s="102"/>
    </row>
    <row r="34" spans="1:5" ht="31.5" customHeight="1" x14ac:dyDescent="0.3">
      <c r="A34" s="208"/>
      <c r="B34" s="96" t="s">
        <v>359</v>
      </c>
      <c r="C34" s="96"/>
      <c r="D34" s="96"/>
      <c r="E34" s="102"/>
    </row>
    <row r="35" spans="1:5" ht="20.25" customHeight="1" x14ac:dyDescent="0.3">
      <c r="A35" s="206" t="s">
        <v>355</v>
      </c>
      <c r="B35" s="96" t="s">
        <v>346</v>
      </c>
      <c r="C35" s="96"/>
      <c r="D35" s="96"/>
      <c r="E35" s="102"/>
    </row>
    <row r="36" spans="1:5" ht="20.25" customHeight="1" x14ac:dyDescent="0.3">
      <c r="A36" s="207"/>
      <c r="B36" s="96" t="s">
        <v>356</v>
      </c>
      <c r="C36" s="96"/>
      <c r="D36" s="96"/>
      <c r="E36" s="102"/>
    </row>
    <row r="37" spans="1:5" ht="20.25" customHeight="1" x14ac:dyDescent="0.3">
      <c r="A37" s="207"/>
      <c r="B37" s="96" t="s">
        <v>357</v>
      </c>
      <c r="C37" s="96"/>
      <c r="D37" s="96"/>
      <c r="E37" s="102"/>
    </row>
    <row r="38" spans="1:5" ht="20.25" customHeight="1" x14ac:dyDescent="0.3">
      <c r="A38" s="207"/>
      <c r="B38" s="96" t="s">
        <v>358</v>
      </c>
      <c r="C38" s="96"/>
      <c r="D38" s="96"/>
      <c r="E38" s="102"/>
    </row>
    <row r="39" spans="1:5" ht="20.25" customHeight="1" x14ac:dyDescent="0.3">
      <c r="A39" s="206" t="s">
        <v>339</v>
      </c>
      <c r="B39" s="96" t="s">
        <v>326</v>
      </c>
      <c r="C39" s="96"/>
      <c r="D39" s="96"/>
      <c r="E39" s="102"/>
    </row>
    <row r="40" spans="1:5" ht="20.25" customHeight="1" x14ac:dyDescent="0.3">
      <c r="A40" s="207"/>
      <c r="B40" s="96" t="s">
        <v>325</v>
      </c>
      <c r="C40" s="96"/>
      <c r="D40" s="96"/>
      <c r="E40" s="102"/>
    </row>
    <row r="41" spans="1:5" ht="20.25" customHeight="1" x14ac:dyDescent="0.3">
      <c r="A41" s="207"/>
      <c r="B41" s="96" t="s">
        <v>349</v>
      </c>
      <c r="C41" s="96"/>
      <c r="D41" s="96"/>
      <c r="E41" s="102"/>
    </row>
    <row r="42" spans="1:5" ht="20.25" customHeight="1" x14ac:dyDescent="0.3">
      <c r="A42" s="207"/>
      <c r="B42" s="96" t="s">
        <v>334</v>
      </c>
      <c r="C42" s="96"/>
      <c r="D42" s="96"/>
      <c r="E42" s="102"/>
    </row>
    <row r="43" spans="1:5" ht="20.25" customHeight="1" x14ac:dyDescent="0.3">
      <c r="A43" s="206" t="s">
        <v>329</v>
      </c>
      <c r="B43" s="96" t="s">
        <v>302</v>
      </c>
      <c r="C43" s="96"/>
      <c r="D43" s="96"/>
      <c r="E43" s="102"/>
    </row>
    <row r="44" spans="1:5" ht="20.25" customHeight="1" x14ac:dyDescent="0.3">
      <c r="A44" s="207"/>
      <c r="B44" s="96" t="s">
        <v>331</v>
      </c>
      <c r="C44" s="96"/>
      <c r="D44" s="96"/>
      <c r="E44" s="102"/>
    </row>
    <row r="45" spans="1:5" ht="20.25" customHeight="1" x14ac:dyDescent="0.3">
      <c r="A45" s="207"/>
      <c r="B45" s="96" t="s">
        <v>332</v>
      </c>
      <c r="C45" s="96"/>
      <c r="D45" s="96"/>
      <c r="E45" s="102"/>
    </row>
    <row r="46" spans="1:5" ht="20.25" customHeight="1" x14ac:dyDescent="0.3">
      <c r="A46" s="207"/>
      <c r="B46" s="96" t="s">
        <v>347</v>
      </c>
      <c r="C46" s="96"/>
      <c r="D46" s="96"/>
      <c r="E46" s="102"/>
    </row>
    <row r="47" spans="1:5" ht="20.25" customHeight="1" x14ac:dyDescent="0.3">
      <c r="A47" s="208"/>
      <c r="B47" s="96" t="s">
        <v>333</v>
      </c>
      <c r="C47" s="96"/>
      <c r="D47" s="96"/>
      <c r="E47" s="102"/>
    </row>
    <row r="48" spans="1:5" ht="20.25" customHeight="1" x14ac:dyDescent="0.3">
      <c r="A48" s="206" t="s">
        <v>336</v>
      </c>
      <c r="B48" s="96" t="s">
        <v>335</v>
      </c>
      <c r="C48" s="96"/>
      <c r="D48" s="96"/>
      <c r="E48" s="102"/>
    </row>
    <row r="49" spans="1:5" ht="20.25" customHeight="1" x14ac:dyDescent="0.3">
      <c r="A49" s="207"/>
      <c r="B49" s="96" t="s">
        <v>372</v>
      </c>
      <c r="C49" s="96"/>
      <c r="D49" s="96"/>
      <c r="E49" s="102"/>
    </row>
    <row r="50" spans="1:5" ht="20.25" customHeight="1" x14ac:dyDescent="0.3">
      <c r="A50" s="207"/>
      <c r="B50" s="96" t="s">
        <v>340</v>
      </c>
      <c r="C50" s="96"/>
      <c r="D50" s="96"/>
      <c r="E50" s="102"/>
    </row>
    <row r="51" spans="1:5" ht="20.25" customHeight="1" x14ac:dyDescent="0.3">
      <c r="A51" s="206" t="s">
        <v>327</v>
      </c>
      <c r="B51" s="96" t="s">
        <v>328</v>
      </c>
      <c r="C51" s="96"/>
      <c r="D51" s="96"/>
      <c r="E51" s="102"/>
    </row>
    <row r="52" spans="1:5" ht="20.25" customHeight="1" x14ac:dyDescent="0.3">
      <c r="A52" s="207"/>
      <c r="B52" s="96" t="s">
        <v>371</v>
      </c>
      <c r="C52" s="96"/>
      <c r="D52" s="96"/>
      <c r="E52" s="102"/>
    </row>
    <row r="53" spans="1:5" ht="62.25" customHeight="1" x14ac:dyDescent="0.3">
      <c r="A53" s="100" t="s">
        <v>370</v>
      </c>
      <c r="B53" s="101" t="s">
        <v>348</v>
      </c>
      <c r="C53" s="101"/>
      <c r="D53" s="101"/>
      <c r="E53" s="104"/>
    </row>
  </sheetData>
  <mergeCells count="13">
    <mergeCell ref="A51:A52"/>
    <mergeCell ref="A35:A38"/>
    <mergeCell ref="A26:A28"/>
    <mergeCell ref="A12:A15"/>
    <mergeCell ref="A29:A34"/>
    <mergeCell ref="A43:A47"/>
    <mergeCell ref="A39:A42"/>
    <mergeCell ref="A7:A11"/>
    <mergeCell ref="A16:A20"/>
    <mergeCell ref="A21:A25"/>
    <mergeCell ref="A48:A50"/>
    <mergeCell ref="A1:XFD1"/>
    <mergeCell ref="A2:A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9868B-DFB6-44A3-A86E-3F9557A4C4A0}">
  <sheetPr>
    <tabColor theme="1" tint="0.499984740745262"/>
    <pageSetUpPr fitToPage="1"/>
  </sheetPr>
  <dimension ref="A1:H40"/>
  <sheetViews>
    <sheetView showGridLines="0" zoomScale="80" zoomScaleNormal="80" workbookViewId="0">
      <pane ySplit="1" topLeftCell="A2" activePane="bottomLeft" state="frozen"/>
      <selection pane="bottomLeft" activeCell="G16" sqref="G16"/>
    </sheetView>
  </sheetViews>
  <sheetFormatPr defaultColWidth="12.28515625" defaultRowHeight="15.75" x14ac:dyDescent="0.25"/>
  <cols>
    <col min="1" max="1" width="3.7109375" style="70" customWidth="1"/>
    <col min="2" max="2" width="5.42578125" style="70" customWidth="1"/>
    <col min="3" max="3" width="58.5703125" style="70" customWidth="1"/>
    <col min="4" max="4" width="35.140625" style="70" customWidth="1"/>
    <col min="5" max="6" width="14.5703125" style="70" customWidth="1"/>
    <col min="7" max="7" width="93.5703125" style="70" customWidth="1"/>
    <col min="8" max="8" width="2" style="70" customWidth="1"/>
    <col min="9" max="9" width="3.7109375" style="70" customWidth="1"/>
    <col min="10" max="16384" width="12.28515625" style="70"/>
  </cols>
  <sheetData>
    <row r="1" spans="2:8" ht="49.9" customHeight="1" x14ac:dyDescent="0.3">
      <c r="B1" s="93" t="s">
        <v>360</v>
      </c>
      <c r="D1" s="92"/>
      <c r="E1" s="92"/>
      <c r="F1" s="92"/>
      <c r="G1" s="91"/>
      <c r="H1" s="71"/>
    </row>
    <row r="2" spans="2:8" s="72" customFormat="1" ht="34.9" customHeight="1" x14ac:dyDescent="0.2">
      <c r="B2" s="90"/>
      <c r="C2" s="88" t="s">
        <v>361</v>
      </c>
      <c r="D2" s="89"/>
      <c r="E2" s="88" t="s">
        <v>362</v>
      </c>
      <c r="F2" s="87"/>
      <c r="G2" s="86" t="s">
        <v>363</v>
      </c>
      <c r="H2" s="78"/>
    </row>
    <row r="3" spans="2:8" s="72" customFormat="1" ht="34.9" customHeight="1" x14ac:dyDescent="0.25">
      <c r="B3" s="73"/>
      <c r="C3" s="85"/>
      <c r="D3" s="84"/>
      <c r="E3" s="83"/>
      <c r="F3" s="82"/>
      <c r="G3" s="74"/>
      <c r="H3" s="78"/>
    </row>
    <row r="4" spans="2:8" s="72" customFormat="1" ht="10.15" customHeight="1" x14ac:dyDescent="0.25">
      <c r="B4" s="73"/>
      <c r="C4" s="81"/>
      <c r="D4" s="81"/>
      <c r="E4" s="81"/>
      <c r="F4" s="81"/>
      <c r="G4" s="81"/>
      <c r="H4" s="78"/>
    </row>
    <row r="5" spans="2:8" s="72" customFormat="1" ht="34.9" customHeight="1" x14ac:dyDescent="0.25">
      <c r="B5" s="73"/>
      <c r="C5" s="80" t="s">
        <v>364</v>
      </c>
      <c r="D5" s="80" t="s">
        <v>365</v>
      </c>
      <c r="E5" s="80" t="s">
        <v>366</v>
      </c>
      <c r="F5" s="80" t="s">
        <v>367</v>
      </c>
      <c r="G5" s="80" t="s">
        <v>353</v>
      </c>
      <c r="H5" s="73"/>
    </row>
    <row r="6" spans="2:8" s="72" customFormat="1" ht="22.15" customHeight="1" x14ac:dyDescent="0.25">
      <c r="B6" s="79"/>
      <c r="C6" s="74" t="s">
        <v>421</v>
      </c>
      <c r="D6" s="74" t="s">
        <v>422</v>
      </c>
      <c r="E6" s="76">
        <v>44885</v>
      </c>
      <c r="F6" s="75" t="s">
        <v>423</v>
      </c>
      <c r="G6" s="74"/>
      <c r="H6" s="73"/>
    </row>
    <row r="7" spans="2:8" s="72" customFormat="1" ht="22.15" customHeight="1" x14ac:dyDescent="0.25">
      <c r="B7" s="77"/>
      <c r="C7" s="74" t="s">
        <v>424</v>
      </c>
      <c r="D7" s="74" t="s">
        <v>461</v>
      </c>
      <c r="E7" s="76">
        <v>44885</v>
      </c>
      <c r="F7" s="75"/>
      <c r="G7" s="74"/>
      <c r="H7" s="73"/>
    </row>
    <row r="8" spans="2:8" s="72" customFormat="1" ht="22.15" customHeight="1" x14ac:dyDescent="0.25">
      <c r="B8" s="77"/>
      <c r="C8" s="74" t="s">
        <v>425</v>
      </c>
      <c r="D8" s="74" t="s">
        <v>428</v>
      </c>
      <c r="E8" s="76">
        <v>44893</v>
      </c>
      <c r="F8" s="75">
        <v>44894</v>
      </c>
      <c r="G8" s="74" t="s">
        <v>427</v>
      </c>
      <c r="H8" s="73"/>
    </row>
    <row r="9" spans="2:8" s="72" customFormat="1" ht="22.15" customHeight="1" x14ac:dyDescent="0.25">
      <c r="B9" s="77"/>
      <c r="C9" s="74" t="s">
        <v>320</v>
      </c>
      <c r="D9" s="74" t="s">
        <v>428</v>
      </c>
      <c r="E9" s="76">
        <v>44899</v>
      </c>
      <c r="F9" s="75"/>
      <c r="G9" s="74" t="s">
        <v>429</v>
      </c>
      <c r="H9" s="73"/>
    </row>
    <row r="10" spans="2:8" s="72" customFormat="1" ht="22.15" customHeight="1" x14ac:dyDescent="0.25">
      <c r="B10" s="77"/>
      <c r="C10" s="74" t="s">
        <v>430</v>
      </c>
      <c r="D10" s="74" t="s">
        <v>461</v>
      </c>
      <c r="E10" s="76">
        <v>44900</v>
      </c>
      <c r="F10" s="75"/>
      <c r="G10" s="74"/>
      <c r="H10" s="73"/>
    </row>
    <row r="11" spans="2:8" s="72" customFormat="1" ht="22.15" customHeight="1" x14ac:dyDescent="0.25">
      <c r="B11" s="77"/>
      <c r="C11" s="74" t="s">
        <v>432</v>
      </c>
      <c r="D11" s="74" t="s">
        <v>426</v>
      </c>
      <c r="E11" s="76">
        <v>44936</v>
      </c>
      <c r="F11" s="75"/>
      <c r="G11" s="74"/>
      <c r="H11" s="73"/>
    </row>
    <row r="12" spans="2:8" s="72" customFormat="1" ht="22.15" customHeight="1" x14ac:dyDescent="0.25">
      <c r="B12" s="77"/>
      <c r="C12" s="74" t="s">
        <v>433</v>
      </c>
      <c r="D12" s="74" t="s">
        <v>426</v>
      </c>
      <c r="E12" s="76">
        <v>44907</v>
      </c>
      <c r="F12" s="75"/>
      <c r="G12" s="74"/>
      <c r="H12" s="73"/>
    </row>
    <row r="13" spans="2:8" s="72" customFormat="1" ht="22.15" customHeight="1" x14ac:dyDescent="0.25">
      <c r="B13" s="77"/>
      <c r="D13" s="74" t="s">
        <v>426</v>
      </c>
      <c r="E13" s="76">
        <v>44914</v>
      </c>
      <c r="F13" s="75"/>
      <c r="G13" s="74"/>
      <c r="H13" s="73"/>
    </row>
    <row r="14" spans="2:8" s="72" customFormat="1" ht="22.15" customHeight="1" x14ac:dyDescent="0.25">
      <c r="B14" s="77"/>
      <c r="C14" s="74"/>
      <c r="D14" s="74" t="s">
        <v>431</v>
      </c>
      <c r="E14" s="76">
        <v>44914</v>
      </c>
      <c r="F14" s="75"/>
      <c r="G14" s="74"/>
      <c r="H14" s="73"/>
    </row>
    <row r="15" spans="2:8" s="72" customFormat="1" ht="22.15" customHeight="1" x14ac:dyDescent="0.25">
      <c r="B15" s="77"/>
      <c r="C15" s="74"/>
      <c r="D15" s="74" t="s">
        <v>426</v>
      </c>
      <c r="E15" s="76">
        <v>44914</v>
      </c>
      <c r="F15" s="75"/>
      <c r="G15" s="74"/>
      <c r="H15" s="73"/>
    </row>
    <row r="16" spans="2:8" s="72" customFormat="1" ht="22.15" customHeight="1" x14ac:dyDescent="0.25">
      <c r="B16" s="77"/>
      <c r="C16" s="74" t="s">
        <v>434</v>
      </c>
      <c r="D16" s="74" t="s">
        <v>426</v>
      </c>
      <c r="E16" s="76">
        <v>44942</v>
      </c>
      <c r="F16" s="75"/>
      <c r="G16" s="175" t="s">
        <v>576</v>
      </c>
      <c r="H16" s="73"/>
    </row>
    <row r="17" spans="1:8" s="72" customFormat="1" ht="33" customHeight="1" x14ac:dyDescent="0.25">
      <c r="B17" s="77"/>
      <c r="C17" s="74" t="s">
        <v>435</v>
      </c>
      <c r="D17" s="74" t="s">
        <v>426</v>
      </c>
      <c r="E17" s="76">
        <v>44942</v>
      </c>
      <c r="F17" s="75"/>
      <c r="G17" s="74"/>
      <c r="H17" s="73"/>
    </row>
    <row r="18" spans="1:8" s="72" customFormat="1" ht="22.15" customHeight="1" x14ac:dyDescent="0.25">
      <c r="B18" s="77"/>
      <c r="C18" s="74" t="s">
        <v>436</v>
      </c>
      <c r="D18" s="74" t="s">
        <v>426</v>
      </c>
      <c r="E18" s="76">
        <v>44942</v>
      </c>
      <c r="F18" s="75"/>
      <c r="G18" s="74" t="s">
        <v>437</v>
      </c>
      <c r="H18" s="73"/>
    </row>
    <row r="19" spans="1:8" s="72" customFormat="1" ht="22.15" customHeight="1" x14ac:dyDescent="0.25">
      <c r="B19" s="77"/>
      <c r="C19" s="74" t="s">
        <v>438</v>
      </c>
      <c r="D19" s="74" t="s">
        <v>426</v>
      </c>
      <c r="E19" s="76">
        <v>44942</v>
      </c>
      <c r="F19" s="75"/>
      <c r="G19" s="74" t="s">
        <v>460</v>
      </c>
      <c r="H19" s="73"/>
    </row>
    <row r="20" spans="1:8" s="72" customFormat="1" ht="22.15" customHeight="1" x14ac:dyDescent="0.25">
      <c r="B20" s="77"/>
      <c r="C20" s="74" t="s">
        <v>439</v>
      </c>
      <c r="D20" s="74" t="s">
        <v>426</v>
      </c>
      <c r="E20" s="76">
        <v>44942</v>
      </c>
      <c r="F20" s="75"/>
      <c r="G20" s="74"/>
      <c r="H20" s="73"/>
    </row>
    <row r="21" spans="1:8" s="72" customFormat="1" ht="22.15" customHeight="1" x14ac:dyDescent="0.25">
      <c r="B21" s="77"/>
      <c r="C21" s="74" t="s">
        <v>440</v>
      </c>
      <c r="D21" s="74" t="s">
        <v>428</v>
      </c>
      <c r="E21" s="76">
        <v>44942</v>
      </c>
      <c r="F21" s="75"/>
      <c r="G21" s="74" t="s">
        <v>441</v>
      </c>
      <c r="H21" s="73"/>
    </row>
    <row r="22" spans="1:8" s="72" customFormat="1" ht="22.15" customHeight="1" x14ac:dyDescent="0.25">
      <c r="B22" s="77"/>
      <c r="C22" s="74" t="s">
        <v>442</v>
      </c>
      <c r="D22" s="74" t="s">
        <v>426</v>
      </c>
      <c r="E22" s="76">
        <v>44942</v>
      </c>
      <c r="F22" s="75"/>
      <c r="G22" s="74"/>
      <c r="H22" s="73"/>
    </row>
    <row r="23" spans="1:8" s="72" customFormat="1" ht="22.15" customHeight="1" x14ac:dyDescent="0.25">
      <c r="B23" s="77"/>
      <c r="C23" s="74" t="s">
        <v>443</v>
      </c>
      <c r="D23" s="74" t="s">
        <v>426</v>
      </c>
      <c r="E23" s="76">
        <v>44942</v>
      </c>
      <c r="F23" s="75"/>
      <c r="G23" s="74" t="s">
        <v>294</v>
      </c>
      <c r="H23" s="73"/>
    </row>
    <row r="24" spans="1:8" s="72" customFormat="1" ht="22.15" customHeight="1" x14ac:dyDescent="0.25">
      <c r="B24" s="77"/>
      <c r="C24" s="74" t="s">
        <v>462</v>
      </c>
      <c r="D24" s="74" t="s">
        <v>426</v>
      </c>
      <c r="E24" s="76">
        <v>44956</v>
      </c>
      <c r="F24" s="75"/>
      <c r="G24" s="74"/>
      <c r="H24" s="73"/>
    </row>
    <row r="25" spans="1:8" s="72" customFormat="1" ht="22.15" customHeight="1" x14ac:dyDescent="0.25">
      <c r="B25" s="77"/>
      <c r="C25" s="74" t="s">
        <v>444</v>
      </c>
      <c r="D25" s="74" t="s">
        <v>426</v>
      </c>
      <c r="E25" s="76">
        <v>44977</v>
      </c>
      <c r="F25" s="75">
        <v>44939</v>
      </c>
      <c r="G25" s="74" t="s">
        <v>600</v>
      </c>
      <c r="H25" s="73"/>
    </row>
    <row r="26" spans="1:8" s="72" customFormat="1" ht="22.15" customHeight="1" x14ac:dyDescent="0.25">
      <c r="B26" s="77"/>
      <c r="C26" s="74" t="s">
        <v>445</v>
      </c>
      <c r="D26" s="74" t="s">
        <v>426</v>
      </c>
      <c r="E26" s="76">
        <v>44991</v>
      </c>
      <c r="F26" s="75"/>
      <c r="G26" s="74" t="s">
        <v>446</v>
      </c>
      <c r="H26" s="73"/>
    </row>
    <row r="27" spans="1:8" s="72" customFormat="1" ht="22.15" customHeight="1" x14ac:dyDescent="0.25">
      <c r="B27" s="77"/>
      <c r="C27" s="74" t="s">
        <v>447</v>
      </c>
      <c r="D27" s="74" t="s">
        <v>426</v>
      </c>
      <c r="E27" s="76">
        <v>44998</v>
      </c>
      <c r="F27" s="75"/>
      <c r="G27" s="74"/>
      <c r="H27" s="73"/>
    </row>
    <row r="28" spans="1:8" s="72" customFormat="1" ht="22.15" customHeight="1" x14ac:dyDescent="0.25">
      <c r="B28" s="77"/>
      <c r="C28" s="74" t="s">
        <v>578</v>
      </c>
      <c r="D28" s="74" t="s">
        <v>426</v>
      </c>
      <c r="E28" s="76">
        <v>44998</v>
      </c>
      <c r="F28" s="75"/>
      <c r="G28" s="175" t="s">
        <v>577</v>
      </c>
      <c r="H28" s="73"/>
    </row>
    <row r="29" spans="1:8" s="72" customFormat="1" ht="22.15" customHeight="1" x14ac:dyDescent="0.25">
      <c r="B29" s="77"/>
      <c r="C29" s="74" t="s">
        <v>448</v>
      </c>
      <c r="D29" s="74" t="s">
        <v>426</v>
      </c>
      <c r="E29" s="76">
        <v>44998</v>
      </c>
      <c r="F29" s="75"/>
      <c r="G29" s="74" t="s">
        <v>449</v>
      </c>
      <c r="H29" s="73"/>
    </row>
    <row r="30" spans="1:8" s="72" customFormat="1" ht="22.15" customHeight="1" x14ac:dyDescent="0.25">
      <c r="B30" s="77"/>
      <c r="C30" s="74" t="s">
        <v>450</v>
      </c>
      <c r="D30" s="74" t="s">
        <v>426</v>
      </c>
      <c r="E30" s="76">
        <v>45005</v>
      </c>
      <c r="F30" s="75"/>
      <c r="G30" s="74"/>
      <c r="H30" s="73"/>
    </row>
    <row r="31" spans="1:8" s="72" customFormat="1" ht="22.15" customHeight="1" x14ac:dyDescent="0.25">
      <c r="B31" s="77"/>
      <c r="C31" s="74" t="s">
        <v>451</v>
      </c>
      <c r="D31" s="74" t="s">
        <v>452</v>
      </c>
      <c r="E31" s="76"/>
      <c r="F31" s="75"/>
      <c r="G31" s="74"/>
      <c r="H31" s="73"/>
    </row>
    <row r="32" spans="1:8" ht="23.25" customHeight="1" x14ac:dyDescent="0.3">
      <c r="A32" s="72"/>
      <c r="B32" s="77"/>
      <c r="C32" s="74" t="s">
        <v>453</v>
      </c>
      <c r="D32" s="74" t="s">
        <v>426</v>
      </c>
      <c r="E32" s="76">
        <v>44986</v>
      </c>
      <c r="F32" s="75"/>
      <c r="G32" s="74"/>
      <c r="H32" s="71"/>
    </row>
    <row r="33" spans="1:7" ht="21" customHeight="1" x14ac:dyDescent="0.25">
      <c r="A33" s="72"/>
      <c r="B33" s="77"/>
      <c r="C33" s="74" t="s">
        <v>454</v>
      </c>
      <c r="D33" s="74" t="s">
        <v>426</v>
      </c>
      <c r="E33" s="76">
        <v>45005</v>
      </c>
      <c r="F33" s="75"/>
      <c r="G33" s="74"/>
    </row>
    <row r="34" spans="1:7" x14ac:dyDescent="0.25">
      <c r="A34" s="72"/>
      <c r="B34" s="77"/>
      <c r="C34" s="74" t="s">
        <v>455</v>
      </c>
      <c r="D34" s="74" t="s">
        <v>426</v>
      </c>
      <c r="E34" s="76">
        <v>45005</v>
      </c>
      <c r="F34" s="75"/>
      <c r="G34" s="74"/>
    </row>
    <row r="35" spans="1:7" ht="18.75" customHeight="1" x14ac:dyDescent="0.25">
      <c r="A35" s="72"/>
      <c r="B35" s="77"/>
      <c r="C35" s="74" t="s">
        <v>456</v>
      </c>
      <c r="D35" s="74" t="s">
        <v>426</v>
      </c>
      <c r="E35" s="76">
        <v>45010</v>
      </c>
      <c r="F35" s="75"/>
      <c r="G35" s="74"/>
    </row>
    <row r="36" spans="1:7" x14ac:dyDescent="0.25">
      <c r="A36" s="72"/>
      <c r="B36" s="77"/>
      <c r="C36" s="74" t="s">
        <v>458</v>
      </c>
      <c r="D36" s="74" t="s">
        <v>426</v>
      </c>
      <c r="E36" s="76">
        <v>45010</v>
      </c>
      <c r="F36" s="75"/>
      <c r="G36" s="74"/>
    </row>
    <row r="37" spans="1:7" x14ac:dyDescent="0.25">
      <c r="A37" s="72"/>
      <c r="B37" s="77"/>
      <c r="C37" s="74" t="s">
        <v>457</v>
      </c>
      <c r="D37" s="74" t="s">
        <v>426</v>
      </c>
      <c r="E37" s="76"/>
      <c r="F37" s="75"/>
      <c r="G37" s="74"/>
    </row>
    <row r="38" spans="1:7" x14ac:dyDescent="0.25">
      <c r="A38" s="72"/>
      <c r="B38" s="77"/>
      <c r="C38" s="74" t="s">
        <v>597</v>
      </c>
      <c r="D38" s="74"/>
      <c r="E38" s="76"/>
      <c r="F38" s="75"/>
      <c r="G38" s="74" t="s">
        <v>459</v>
      </c>
    </row>
    <row r="39" spans="1:7" x14ac:dyDescent="0.25">
      <c r="A39" s="72"/>
      <c r="B39" s="77"/>
      <c r="C39" s="74" t="s">
        <v>598</v>
      </c>
      <c r="D39" s="74"/>
      <c r="E39" s="76"/>
      <c r="F39" s="75"/>
      <c r="G39" s="74"/>
    </row>
    <row r="40" spans="1:7" x14ac:dyDescent="0.25">
      <c r="A40" s="72"/>
      <c r="B40" s="77"/>
      <c r="C40" s="74"/>
      <c r="D40" s="74"/>
      <c r="E40" s="76"/>
      <c r="F40" s="75"/>
      <c r="G40" s="74"/>
    </row>
  </sheetData>
  <phoneticPr fontId="49" type="noConversion"/>
  <hyperlinks>
    <hyperlink ref="G28" r:id="rId1" xr:uid="{E95FA90B-0294-4312-9E4B-2F3F5E8A09F5}"/>
    <hyperlink ref="G16" r:id="rId2" xr:uid="{3DDB75C6-6B5C-4C76-96A1-8A1EDA45229A}"/>
  </hyperlinks>
  <pageMargins left="0.3" right="0.3" top="0.3" bottom="0.3" header="0" footer="0"/>
  <pageSetup scale="66" fitToHeight="0" orientation="landscape" verticalDpi="0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6" name="Check Box 1">
              <controlPr defaultSize="0" autoFill="0" autoLine="0" autoPict="0" macro="[0]!CheckBox2_Click">
                <anchor moveWithCells="1">
                  <from>
                    <xdr:col>1</xdr:col>
                    <xdr:colOff>38100</xdr:colOff>
                    <xdr:row>5</xdr:row>
                    <xdr:rowOff>0</xdr:rowOff>
                  </from>
                  <to>
                    <xdr:col>2</xdr:col>
                    <xdr:colOff>76200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7" name="Check Box 2">
              <controlPr defaultSize="0" autoFill="0" autoLine="0" autoPict="0">
                <anchor moveWithCells="1">
                  <from>
                    <xdr:col>1</xdr:col>
                    <xdr:colOff>38100</xdr:colOff>
                    <xdr:row>5</xdr:row>
                    <xdr:rowOff>266700</xdr:rowOff>
                  </from>
                  <to>
                    <xdr:col>2</xdr:col>
                    <xdr:colOff>76200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8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18</xdr:row>
                    <xdr:rowOff>247650</xdr:rowOff>
                  </from>
                  <to>
                    <xdr:col>2</xdr:col>
                    <xdr:colOff>76200</xdr:colOff>
                    <xdr:row>19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9" name="Check Box 4">
              <controlPr defaultSize="0" autoFill="0" autoLine="0" autoPict="0">
                <anchor moveWithCells="1">
                  <from>
                    <xdr:col>1</xdr:col>
                    <xdr:colOff>38100</xdr:colOff>
                    <xdr:row>19</xdr:row>
                    <xdr:rowOff>247650</xdr:rowOff>
                  </from>
                  <to>
                    <xdr:col>2</xdr:col>
                    <xdr:colOff>76200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10" name="Check Box 5">
              <controlPr defaultSize="0" autoFill="0" autoLine="0" autoPict="0">
                <anchor moveWithCells="1">
                  <from>
                    <xdr:col>1</xdr:col>
                    <xdr:colOff>38100</xdr:colOff>
                    <xdr:row>20</xdr:row>
                    <xdr:rowOff>247650</xdr:rowOff>
                  </from>
                  <to>
                    <xdr:col>2</xdr:col>
                    <xdr:colOff>76200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11" name="Check Box 6">
              <controlPr defaultSize="0" autoFill="0" autoLine="0" autoPict="0">
                <anchor moveWithCells="1">
                  <from>
                    <xdr:col>1</xdr:col>
                    <xdr:colOff>38100</xdr:colOff>
                    <xdr:row>21</xdr:row>
                    <xdr:rowOff>247650</xdr:rowOff>
                  </from>
                  <to>
                    <xdr:col>2</xdr:col>
                    <xdr:colOff>76200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2" name="Check Box 7">
              <controlPr defaultSize="0" autoFill="0" autoLine="0" autoPict="0">
                <anchor moveWithCells="1">
                  <from>
                    <xdr:col>1</xdr:col>
                    <xdr:colOff>38100</xdr:colOff>
                    <xdr:row>22</xdr:row>
                    <xdr:rowOff>247650</xdr:rowOff>
                  </from>
                  <to>
                    <xdr:col>2</xdr:col>
                    <xdr:colOff>76200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3" name="Check Box 8">
              <controlPr defaultSize="0" autoFill="0" autoLine="0" autoPict="0">
                <anchor moveWithCells="1">
                  <from>
                    <xdr:col>1</xdr:col>
                    <xdr:colOff>38100</xdr:colOff>
                    <xdr:row>25</xdr:row>
                    <xdr:rowOff>247650</xdr:rowOff>
                  </from>
                  <to>
                    <xdr:col>2</xdr:col>
                    <xdr:colOff>76200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4" name="Check Box 9">
              <controlPr defaultSize="0" autoFill="0" autoLine="0" autoPict="0">
                <anchor moveWithCells="1">
                  <from>
                    <xdr:col>1</xdr:col>
                    <xdr:colOff>38100</xdr:colOff>
                    <xdr:row>26</xdr:row>
                    <xdr:rowOff>247650</xdr:rowOff>
                  </from>
                  <to>
                    <xdr:col>2</xdr:col>
                    <xdr:colOff>76200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5" name="Check Box 10">
              <controlPr defaultSize="0" autoFill="0" autoLine="0" autoPict="0">
                <anchor moveWithCells="1">
                  <from>
                    <xdr:col>1</xdr:col>
                    <xdr:colOff>38100</xdr:colOff>
                    <xdr:row>27</xdr:row>
                    <xdr:rowOff>247650</xdr:rowOff>
                  </from>
                  <to>
                    <xdr:col>2</xdr:col>
                    <xdr:colOff>76200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6" name="Check Box 11">
              <controlPr defaultSize="0" autoFill="0" autoLine="0" autoPict="0">
                <anchor moveWithCells="1">
                  <from>
                    <xdr:col>1</xdr:col>
                    <xdr:colOff>38100</xdr:colOff>
                    <xdr:row>29</xdr:row>
                    <xdr:rowOff>247650</xdr:rowOff>
                  </from>
                  <to>
                    <xdr:col>2</xdr:col>
                    <xdr:colOff>76200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7" name="Check Box 12">
              <controlPr defaultSize="0" autoFill="0" autoLine="0" autoPict="0">
                <anchor moveWithCells="1">
                  <from>
                    <xdr:col>1</xdr:col>
                    <xdr:colOff>38100</xdr:colOff>
                    <xdr:row>14</xdr:row>
                    <xdr:rowOff>266700</xdr:rowOff>
                  </from>
                  <to>
                    <xdr:col>2</xdr:col>
                    <xdr:colOff>76200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8" name="Check Box 13">
              <controlPr defaultSize="0" autoFill="0" autoLine="0" autoPict="0">
                <anchor moveWithCells="1">
                  <from>
                    <xdr:col>1</xdr:col>
                    <xdr:colOff>38100</xdr:colOff>
                    <xdr:row>15</xdr:row>
                    <xdr:rowOff>266700</xdr:rowOff>
                  </from>
                  <to>
                    <xdr:col>2</xdr:col>
                    <xdr:colOff>76200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9" name="Check Box 14">
              <controlPr defaultSize="0" autoFill="0" autoLine="0" autoPict="0">
                <anchor moveWithCells="1">
                  <from>
                    <xdr:col>1</xdr:col>
                    <xdr:colOff>38100</xdr:colOff>
                    <xdr:row>16</xdr:row>
                    <xdr:rowOff>266700</xdr:rowOff>
                  </from>
                  <to>
                    <xdr:col>2</xdr:col>
                    <xdr:colOff>76200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20" name="Check Box 15">
              <controlPr defaultSize="0" autoFill="0" autoLine="0" autoPict="0">
                <anchor moveWithCells="1">
                  <from>
                    <xdr:col>1</xdr:col>
                    <xdr:colOff>38100</xdr:colOff>
                    <xdr:row>17</xdr:row>
                    <xdr:rowOff>266700</xdr:rowOff>
                  </from>
                  <to>
                    <xdr:col>2</xdr:col>
                    <xdr:colOff>76200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21" name="Check Box 16">
              <controlPr defaultSize="0" autoFill="0" autoLine="0" autoPict="0">
                <anchor moveWithCells="1">
                  <from>
                    <xdr:col>1</xdr:col>
                    <xdr:colOff>38100</xdr:colOff>
                    <xdr:row>23</xdr:row>
                    <xdr:rowOff>247650</xdr:rowOff>
                  </from>
                  <to>
                    <xdr:col>2</xdr:col>
                    <xdr:colOff>76200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2" name="Check Box 17">
              <controlPr defaultSize="0" autoFill="0" autoLine="0" autoPict="0">
                <anchor moveWithCells="1">
                  <from>
                    <xdr:col>1</xdr:col>
                    <xdr:colOff>38100</xdr:colOff>
                    <xdr:row>24</xdr:row>
                    <xdr:rowOff>247650</xdr:rowOff>
                  </from>
                  <to>
                    <xdr:col>2</xdr:col>
                    <xdr:colOff>76200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3" name="Check Box 18">
              <controlPr defaultSize="0" autoFill="0" autoLine="0" autoPict="0">
                <anchor moveWithCells="1">
                  <from>
                    <xdr:col>1</xdr:col>
                    <xdr:colOff>38100</xdr:colOff>
                    <xdr:row>6</xdr:row>
                    <xdr:rowOff>266700</xdr:rowOff>
                  </from>
                  <to>
                    <xdr:col>2</xdr:col>
                    <xdr:colOff>76200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4" name="Check Box 19">
              <controlPr defaultSize="0" autoFill="0" autoLine="0" autoPict="0">
                <anchor moveWithCells="1">
                  <from>
                    <xdr:col>1</xdr:col>
                    <xdr:colOff>38100</xdr:colOff>
                    <xdr:row>7</xdr:row>
                    <xdr:rowOff>266700</xdr:rowOff>
                  </from>
                  <to>
                    <xdr:col>2</xdr:col>
                    <xdr:colOff>76200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5" name="Check Box 20">
              <controlPr defaultSize="0" autoFill="0" autoLine="0" autoPict="0">
                <anchor moveWithCells="1">
                  <from>
                    <xdr:col>1</xdr:col>
                    <xdr:colOff>38100</xdr:colOff>
                    <xdr:row>8</xdr:row>
                    <xdr:rowOff>266700</xdr:rowOff>
                  </from>
                  <to>
                    <xdr:col>2</xdr:col>
                    <xdr:colOff>76200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6" name="Check Box 21">
              <controlPr defaultSize="0" autoFill="0" autoLine="0" autoPict="0">
                <anchor moveWithCells="1">
                  <from>
                    <xdr:col>1</xdr:col>
                    <xdr:colOff>38100</xdr:colOff>
                    <xdr:row>9</xdr:row>
                    <xdr:rowOff>266700</xdr:rowOff>
                  </from>
                  <to>
                    <xdr:col>2</xdr:col>
                    <xdr:colOff>76200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7" name="Check Box 22">
              <controlPr defaultSize="0" autoFill="0" autoLine="0" autoPict="0">
                <anchor moveWithCells="1">
                  <from>
                    <xdr:col>1</xdr:col>
                    <xdr:colOff>38100</xdr:colOff>
                    <xdr:row>10</xdr:row>
                    <xdr:rowOff>266700</xdr:rowOff>
                  </from>
                  <to>
                    <xdr:col>2</xdr:col>
                    <xdr:colOff>76200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8" name="Check Box 23">
              <controlPr defaultSize="0" autoFill="0" autoLine="0" autoPict="0">
                <anchor moveWithCells="1">
                  <from>
                    <xdr:col>1</xdr:col>
                    <xdr:colOff>38100</xdr:colOff>
                    <xdr:row>10</xdr:row>
                    <xdr:rowOff>266700</xdr:rowOff>
                  </from>
                  <to>
                    <xdr:col>2</xdr:col>
                    <xdr:colOff>76200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9" name="Check Box 24">
              <controlPr defaultSize="0" autoFill="0" autoLine="0" autoPict="0">
                <anchor moveWithCells="1">
                  <from>
                    <xdr:col>1</xdr:col>
                    <xdr:colOff>38100</xdr:colOff>
                    <xdr:row>11</xdr:row>
                    <xdr:rowOff>266700</xdr:rowOff>
                  </from>
                  <to>
                    <xdr:col>2</xdr:col>
                    <xdr:colOff>76200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30" name="Check Box 25">
              <controlPr defaultSize="0" autoFill="0" autoLine="0" autoPict="0">
                <anchor moveWithCells="1">
                  <from>
                    <xdr:col>1</xdr:col>
                    <xdr:colOff>38100</xdr:colOff>
                    <xdr:row>13</xdr:row>
                    <xdr:rowOff>266700</xdr:rowOff>
                  </from>
                  <to>
                    <xdr:col>2</xdr:col>
                    <xdr:colOff>76200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31" name="Check Box 26">
              <controlPr defaultSize="0" autoFill="0" autoLine="0" autoPict="0">
                <anchor moveWithCells="1">
                  <from>
                    <xdr:col>1</xdr:col>
                    <xdr:colOff>38100</xdr:colOff>
                    <xdr:row>27</xdr:row>
                    <xdr:rowOff>247650</xdr:rowOff>
                  </from>
                  <to>
                    <xdr:col>2</xdr:col>
                    <xdr:colOff>76200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2" name="Check Box 27">
              <controlPr defaultSize="0" autoFill="0" autoLine="0" autoPict="0">
                <anchor moveWithCells="1">
                  <from>
                    <xdr:col>1</xdr:col>
                    <xdr:colOff>38100</xdr:colOff>
                    <xdr:row>28</xdr:row>
                    <xdr:rowOff>247650</xdr:rowOff>
                  </from>
                  <to>
                    <xdr:col>2</xdr:col>
                    <xdr:colOff>76200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6" r:id="rId33" name="Check Box 128">
              <controlPr defaultSize="0" autoFill="0" autoLine="0" autoPict="0" macro="[3]!CheckBox2_Click">
                <anchor moveWithCells="1">
                  <from>
                    <xdr:col>1</xdr:col>
                    <xdr:colOff>38100</xdr:colOff>
                    <xdr:row>5</xdr:row>
                    <xdr:rowOff>0</xdr:rowOff>
                  </from>
                  <to>
                    <xdr:col>2</xdr:col>
                    <xdr:colOff>76200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7" r:id="rId34" name="Check Box 129">
              <controlPr defaultSize="0" autoFill="0" autoLine="0" autoPict="0">
                <anchor moveWithCells="1">
                  <from>
                    <xdr:col>1</xdr:col>
                    <xdr:colOff>38100</xdr:colOff>
                    <xdr:row>5</xdr:row>
                    <xdr:rowOff>266700</xdr:rowOff>
                  </from>
                  <to>
                    <xdr:col>2</xdr:col>
                    <xdr:colOff>76200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8" r:id="rId35" name="Check Box 130">
              <controlPr defaultSize="0" autoFill="0" autoLine="0" autoPict="0">
                <anchor moveWithCells="1">
                  <from>
                    <xdr:col>1</xdr:col>
                    <xdr:colOff>38100</xdr:colOff>
                    <xdr:row>18</xdr:row>
                    <xdr:rowOff>247650</xdr:rowOff>
                  </from>
                  <to>
                    <xdr:col>2</xdr:col>
                    <xdr:colOff>76200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9" r:id="rId36" name="Check Box 131">
              <controlPr defaultSize="0" autoFill="0" autoLine="0" autoPict="0">
                <anchor moveWithCells="1">
                  <from>
                    <xdr:col>1</xdr:col>
                    <xdr:colOff>38100</xdr:colOff>
                    <xdr:row>19</xdr:row>
                    <xdr:rowOff>247650</xdr:rowOff>
                  </from>
                  <to>
                    <xdr:col>2</xdr:col>
                    <xdr:colOff>76200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0" r:id="rId37" name="Check Box 132">
              <controlPr defaultSize="0" autoFill="0" autoLine="0" autoPict="0">
                <anchor moveWithCells="1">
                  <from>
                    <xdr:col>1</xdr:col>
                    <xdr:colOff>38100</xdr:colOff>
                    <xdr:row>20</xdr:row>
                    <xdr:rowOff>247650</xdr:rowOff>
                  </from>
                  <to>
                    <xdr:col>2</xdr:col>
                    <xdr:colOff>76200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1" r:id="rId38" name="Check Box 133">
              <controlPr defaultSize="0" autoFill="0" autoLine="0" autoPict="0">
                <anchor moveWithCells="1">
                  <from>
                    <xdr:col>1</xdr:col>
                    <xdr:colOff>38100</xdr:colOff>
                    <xdr:row>22</xdr:row>
                    <xdr:rowOff>247650</xdr:rowOff>
                  </from>
                  <to>
                    <xdr:col>2</xdr:col>
                    <xdr:colOff>76200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2" r:id="rId39" name="Check Box 134">
              <controlPr defaultSize="0" autoFill="0" autoLine="0" autoPict="0">
                <anchor moveWithCells="1">
                  <from>
                    <xdr:col>1</xdr:col>
                    <xdr:colOff>38100</xdr:colOff>
                    <xdr:row>23</xdr:row>
                    <xdr:rowOff>247650</xdr:rowOff>
                  </from>
                  <to>
                    <xdr:col>2</xdr:col>
                    <xdr:colOff>76200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3" r:id="rId40" name="Check Box 135">
              <controlPr defaultSize="0" autoFill="0" autoLine="0" autoPict="0">
                <anchor moveWithCells="1">
                  <from>
                    <xdr:col>1</xdr:col>
                    <xdr:colOff>38100</xdr:colOff>
                    <xdr:row>26</xdr:row>
                    <xdr:rowOff>247650</xdr:rowOff>
                  </from>
                  <to>
                    <xdr:col>2</xdr:col>
                    <xdr:colOff>76200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4" r:id="rId41" name="Check Box 136">
              <controlPr defaultSize="0" autoFill="0" autoLine="0" autoPict="0">
                <anchor moveWithCells="1">
                  <from>
                    <xdr:col>1</xdr:col>
                    <xdr:colOff>38100</xdr:colOff>
                    <xdr:row>27</xdr:row>
                    <xdr:rowOff>247650</xdr:rowOff>
                  </from>
                  <to>
                    <xdr:col>2</xdr:col>
                    <xdr:colOff>76200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5" r:id="rId42" name="Check Box 137">
              <controlPr defaultSize="0" autoFill="0" autoLine="0" autoPict="0">
                <anchor moveWithCells="1">
                  <from>
                    <xdr:col>1</xdr:col>
                    <xdr:colOff>38100</xdr:colOff>
                    <xdr:row>36</xdr:row>
                    <xdr:rowOff>142875</xdr:rowOff>
                  </from>
                  <to>
                    <xdr:col>2</xdr:col>
                    <xdr:colOff>76200</xdr:colOff>
                    <xdr:row>38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7" r:id="rId43" name="Check Box 139">
              <controlPr defaultSize="0" autoFill="0" autoLine="0" autoPict="0">
                <anchor moveWithCells="1">
                  <from>
                    <xdr:col>1</xdr:col>
                    <xdr:colOff>38100</xdr:colOff>
                    <xdr:row>14</xdr:row>
                    <xdr:rowOff>266700</xdr:rowOff>
                  </from>
                  <to>
                    <xdr:col>2</xdr:col>
                    <xdr:colOff>76200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8" r:id="rId44" name="Check Box 140">
              <controlPr defaultSize="0" autoFill="0" autoLine="0" autoPict="0">
                <anchor moveWithCells="1">
                  <from>
                    <xdr:col>1</xdr:col>
                    <xdr:colOff>38100</xdr:colOff>
                    <xdr:row>15</xdr:row>
                    <xdr:rowOff>266700</xdr:rowOff>
                  </from>
                  <to>
                    <xdr:col>2</xdr:col>
                    <xdr:colOff>76200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9" r:id="rId45" name="Check Box 141">
              <controlPr defaultSize="0" autoFill="0" autoLine="0" autoPict="0">
                <anchor moveWithCells="1">
                  <from>
                    <xdr:col>1</xdr:col>
                    <xdr:colOff>38100</xdr:colOff>
                    <xdr:row>16</xdr:row>
                    <xdr:rowOff>266700</xdr:rowOff>
                  </from>
                  <to>
                    <xdr:col>2</xdr:col>
                    <xdr:colOff>76200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0" r:id="rId46" name="Check Box 142">
              <controlPr defaultSize="0" autoFill="0" autoLine="0" autoPict="0">
                <anchor moveWithCells="1">
                  <from>
                    <xdr:col>1</xdr:col>
                    <xdr:colOff>38100</xdr:colOff>
                    <xdr:row>17</xdr:row>
                    <xdr:rowOff>266700</xdr:rowOff>
                  </from>
                  <to>
                    <xdr:col>2</xdr:col>
                    <xdr:colOff>76200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1" r:id="rId47" name="Check Box 143">
              <controlPr defaultSize="0" autoFill="0" autoLine="0" autoPict="0">
                <anchor moveWithCells="1">
                  <from>
                    <xdr:col>1</xdr:col>
                    <xdr:colOff>38100</xdr:colOff>
                    <xdr:row>24</xdr:row>
                    <xdr:rowOff>247650</xdr:rowOff>
                  </from>
                  <to>
                    <xdr:col>2</xdr:col>
                    <xdr:colOff>76200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2" r:id="rId48" name="Check Box 144">
              <controlPr defaultSize="0" autoFill="0" autoLine="0" autoPict="0">
                <anchor moveWithCells="1">
                  <from>
                    <xdr:col>1</xdr:col>
                    <xdr:colOff>38100</xdr:colOff>
                    <xdr:row>25</xdr:row>
                    <xdr:rowOff>247650</xdr:rowOff>
                  </from>
                  <to>
                    <xdr:col>2</xdr:col>
                    <xdr:colOff>76200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3" r:id="rId49" name="Check Box 145">
              <controlPr defaultSize="0" autoFill="0" autoLine="0" autoPict="0">
                <anchor moveWithCells="1">
                  <from>
                    <xdr:col>1</xdr:col>
                    <xdr:colOff>38100</xdr:colOff>
                    <xdr:row>6</xdr:row>
                    <xdr:rowOff>266700</xdr:rowOff>
                  </from>
                  <to>
                    <xdr:col>2</xdr:col>
                    <xdr:colOff>76200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4" r:id="rId50" name="Check Box 146">
              <controlPr defaultSize="0" autoFill="0" autoLine="0" autoPict="0">
                <anchor moveWithCells="1">
                  <from>
                    <xdr:col>1</xdr:col>
                    <xdr:colOff>38100</xdr:colOff>
                    <xdr:row>7</xdr:row>
                    <xdr:rowOff>266700</xdr:rowOff>
                  </from>
                  <to>
                    <xdr:col>2</xdr:col>
                    <xdr:colOff>76200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5" r:id="rId51" name="Check Box 147">
              <controlPr defaultSize="0" autoFill="0" autoLine="0" autoPict="0">
                <anchor moveWithCells="1">
                  <from>
                    <xdr:col>1</xdr:col>
                    <xdr:colOff>38100</xdr:colOff>
                    <xdr:row>8</xdr:row>
                    <xdr:rowOff>266700</xdr:rowOff>
                  </from>
                  <to>
                    <xdr:col>2</xdr:col>
                    <xdr:colOff>76200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6" r:id="rId52" name="Check Box 148">
              <controlPr defaultSize="0" autoFill="0" autoLine="0" autoPict="0">
                <anchor moveWithCells="1">
                  <from>
                    <xdr:col>1</xdr:col>
                    <xdr:colOff>38100</xdr:colOff>
                    <xdr:row>9</xdr:row>
                    <xdr:rowOff>266700</xdr:rowOff>
                  </from>
                  <to>
                    <xdr:col>2</xdr:col>
                    <xdr:colOff>76200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7" r:id="rId53" name="Check Box 149">
              <controlPr defaultSize="0" autoFill="0" autoLine="0" autoPict="0">
                <anchor moveWithCells="1">
                  <from>
                    <xdr:col>1</xdr:col>
                    <xdr:colOff>38100</xdr:colOff>
                    <xdr:row>10</xdr:row>
                    <xdr:rowOff>266700</xdr:rowOff>
                  </from>
                  <to>
                    <xdr:col>2</xdr:col>
                    <xdr:colOff>76200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8" r:id="rId54" name="Check Box 150">
              <controlPr defaultSize="0" autoFill="0" autoLine="0" autoPict="0">
                <anchor moveWithCells="1">
                  <from>
                    <xdr:col>1</xdr:col>
                    <xdr:colOff>38100</xdr:colOff>
                    <xdr:row>10</xdr:row>
                    <xdr:rowOff>266700</xdr:rowOff>
                  </from>
                  <to>
                    <xdr:col>2</xdr:col>
                    <xdr:colOff>76200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9" r:id="rId55" name="Check Box 151">
              <controlPr defaultSize="0" autoFill="0" autoLine="0" autoPict="0">
                <anchor moveWithCells="1">
                  <from>
                    <xdr:col>1</xdr:col>
                    <xdr:colOff>38100</xdr:colOff>
                    <xdr:row>11</xdr:row>
                    <xdr:rowOff>266700</xdr:rowOff>
                  </from>
                  <to>
                    <xdr:col>2</xdr:col>
                    <xdr:colOff>76200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0" r:id="rId56" name="Check Box 152">
              <controlPr defaultSize="0" autoFill="0" autoLine="0" autoPict="0">
                <anchor moveWithCells="1">
                  <from>
                    <xdr:col>1</xdr:col>
                    <xdr:colOff>38100</xdr:colOff>
                    <xdr:row>13</xdr:row>
                    <xdr:rowOff>266700</xdr:rowOff>
                  </from>
                  <to>
                    <xdr:col>2</xdr:col>
                    <xdr:colOff>76200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2" r:id="rId57" name="Check Box 154">
              <controlPr defaultSize="0" autoFill="0" autoLine="0" autoPict="0">
                <anchor moveWithCells="1">
                  <from>
                    <xdr:col>1</xdr:col>
                    <xdr:colOff>19050</xdr:colOff>
                    <xdr:row>37</xdr:row>
                    <xdr:rowOff>152400</xdr:rowOff>
                  </from>
                  <to>
                    <xdr:col>2</xdr:col>
                    <xdr:colOff>57150</xdr:colOff>
                    <xdr:row>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0" r:id="rId58" name="Check Box 182">
              <controlPr defaultSize="0" autoFill="0" autoLine="0" autoPict="0">
                <anchor moveWithCells="1">
                  <from>
                    <xdr:col>1</xdr:col>
                    <xdr:colOff>38100</xdr:colOff>
                    <xdr:row>34</xdr:row>
                    <xdr:rowOff>171450</xdr:rowOff>
                  </from>
                  <to>
                    <xdr:col>2</xdr:col>
                    <xdr:colOff>76200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3" r:id="rId59" name="Check Box 185">
              <controlPr defaultSize="0" autoFill="0" autoLine="0" autoPict="0">
                <anchor moveWithCells="1">
                  <from>
                    <xdr:col>1</xdr:col>
                    <xdr:colOff>38100</xdr:colOff>
                    <xdr:row>33</xdr:row>
                    <xdr:rowOff>180975</xdr:rowOff>
                  </from>
                  <to>
                    <xdr:col>2</xdr:col>
                    <xdr:colOff>76200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6" r:id="rId60" name="Check Box 188">
              <controlPr defaultSize="0" autoFill="0" autoLine="0" autoPict="0">
                <anchor moveWithCells="1">
                  <from>
                    <xdr:col>1</xdr:col>
                    <xdr:colOff>38100</xdr:colOff>
                    <xdr:row>35</xdr:row>
                    <xdr:rowOff>161925</xdr:rowOff>
                  </from>
                  <to>
                    <xdr:col>2</xdr:col>
                    <xdr:colOff>76200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6" r:id="rId61" name="Check Box 198">
              <controlPr defaultSize="0" autoFill="0" autoLine="0" autoPict="0">
                <anchor moveWithCells="1">
                  <from>
                    <xdr:col>1</xdr:col>
                    <xdr:colOff>38100</xdr:colOff>
                    <xdr:row>32</xdr:row>
                    <xdr:rowOff>209550</xdr:rowOff>
                  </from>
                  <to>
                    <xdr:col>2</xdr:col>
                    <xdr:colOff>76200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0" r:id="rId62" name="Check Box 202">
              <controlPr defaultSize="0" autoFill="0" autoLine="0" autoPict="0">
                <anchor moveWithCells="1">
                  <from>
                    <xdr:col>1</xdr:col>
                    <xdr:colOff>38100</xdr:colOff>
                    <xdr:row>31</xdr:row>
                    <xdr:rowOff>247650</xdr:rowOff>
                  </from>
                  <to>
                    <xdr:col>2</xdr:col>
                    <xdr:colOff>76200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1" r:id="rId63" name="Check Box 203">
              <controlPr defaultSize="0" autoFill="0" autoLine="0" autoPict="0">
                <anchor moveWithCells="1">
                  <from>
                    <xdr:col>1</xdr:col>
                    <xdr:colOff>38100</xdr:colOff>
                    <xdr:row>31</xdr:row>
                    <xdr:rowOff>247650</xdr:rowOff>
                  </from>
                  <to>
                    <xdr:col>2</xdr:col>
                    <xdr:colOff>76200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3" r:id="rId64" name="Check Box 205">
              <controlPr defaultSize="0" autoFill="0" autoLine="0" autoPict="0">
                <anchor moveWithCells="1">
                  <from>
                    <xdr:col>1</xdr:col>
                    <xdr:colOff>38100</xdr:colOff>
                    <xdr:row>31</xdr:row>
                    <xdr:rowOff>247650</xdr:rowOff>
                  </from>
                  <to>
                    <xdr:col>2</xdr:col>
                    <xdr:colOff>76200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4" r:id="rId65" name="Check Box 206">
              <controlPr defaultSize="0" autoFill="0" autoLine="0" autoPict="0">
                <anchor moveWithCells="1">
                  <from>
                    <xdr:col>1</xdr:col>
                    <xdr:colOff>38100</xdr:colOff>
                    <xdr:row>31</xdr:row>
                    <xdr:rowOff>0</xdr:rowOff>
                  </from>
                  <to>
                    <xdr:col>2</xdr:col>
                    <xdr:colOff>76200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5" r:id="rId66" name="Check Box 207">
              <controlPr defaultSize="0" autoFill="0" autoLine="0" autoPict="0">
                <anchor moveWithCells="1">
                  <from>
                    <xdr:col>1</xdr:col>
                    <xdr:colOff>38100</xdr:colOff>
                    <xdr:row>31</xdr:row>
                    <xdr:rowOff>0</xdr:rowOff>
                  </from>
                  <to>
                    <xdr:col>2</xdr:col>
                    <xdr:colOff>76200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6" r:id="rId67" name="Check Box 208">
              <controlPr defaultSize="0" autoFill="0" autoLine="0" autoPict="0">
                <anchor moveWithCells="1">
                  <from>
                    <xdr:col>1</xdr:col>
                    <xdr:colOff>38100</xdr:colOff>
                    <xdr:row>31</xdr:row>
                    <xdr:rowOff>247650</xdr:rowOff>
                  </from>
                  <to>
                    <xdr:col>2</xdr:col>
                    <xdr:colOff>76200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7" r:id="rId68" name="Check Box 209">
              <controlPr defaultSize="0" autoFill="0" autoLine="0" autoPict="0">
                <anchor moveWithCells="1">
                  <from>
                    <xdr:col>1</xdr:col>
                    <xdr:colOff>38100</xdr:colOff>
                    <xdr:row>31</xdr:row>
                    <xdr:rowOff>0</xdr:rowOff>
                  </from>
                  <to>
                    <xdr:col>2</xdr:col>
                    <xdr:colOff>76200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8" r:id="rId69" name="Check Box 210">
              <controlPr defaultSize="0" autoFill="0" autoLine="0" autoPict="0">
                <anchor moveWithCells="1">
                  <from>
                    <xdr:col>1</xdr:col>
                    <xdr:colOff>38100</xdr:colOff>
                    <xdr:row>30</xdr:row>
                    <xdr:rowOff>247650</xdr:rowOff>
                  </from>
                  <to>
                    <xdr:col>2</xdr:col>
                    <xdr:colOff>76200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79" r:id="rId70" name="Check Box 211">
              <controlPr defaultSize="0" autoFill="0" autoLine="0" autoPict="0">
                <anchor moveWithCells="1">
                  <from>
                    <xdr:col>1</xdr:col>
                    <xdr:colOff>38100</xdr:colOff>
                    <xdr:row>30</xdr:row>
                    <xdr:rowOff>247650</xdr:rowOff>
                  </from>
                  <to>
                    <xdr:col>2</xdr:col>
                    <xdr:colOff>76200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0" r:id="rId71" name="Check Box 212">
              <controlPr defaultSize="0" autoFill="0" autoLine="0" autoPict="0">
                <anchor moveWithCells="1">
                  <from>
                    <xdr:col>1</xdr:col>
                    <xdr:colOff>38100</xdr:colOff>
                    <xdr:row>31</xdr:row>
                    <xdr:rowOff>0</xdr:rowOff>
                  </from>
                  <to>
                    <xdr:col>2</xdr:col>
                    <xdr:colOff>76200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1" r:id="rId72" name="Check Box 213">
              <controlPr defaultSize="0" autoFill="0" autoLine="0" autoPict="0">
                <anchor moveWithCells="1">
                  <from>
                    <xdr:col>1</xdr:col>
                    <xdr:colOff>38100</xdr:colOff>
                    <xdr:row>30</xdr:row>
                    <xdr:rowOff>247650</xdr:rowOff>
                  </from>
                  <to>
                    <xdr:col>2</xdr:col>
                    <xdr:colOff>76200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2" r:id="rId73" name="Check Box 214">
              <controlPr defaultSize="0" autoFill="0" autoLine="0" autoPict="0">
                <anchor moveWithCells="1">
                  <from>
                    <xdr:col>1</xdr:col>
                    <xdr:colOff>38100</xdr:colOff>
                    <xdr:row>29</xdr:row>
                    <xdr:rowOff>247650</xdr:rowOff>
                  </from>
                  <to>
                    <xdr:col>2</xdr:col>
                    <xdr:colOff>76200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3" r:id="rId74" name="Check Box 215">
              <controlPr defaultSize="0" autoFill="0" autoLine="0" autoPict="0">
                <anchor moveWithCells="1">
                  <from>
                    <xdr:col>1</xdr:col>
                    <xdr:colOff>38100</xdr:colOff>
                    <xdr:row>29</xdr:row>
                    <xdr:rowOff>247650</xdr:rowOff>
                  </from>
                  <to>
                    <xdr:col>2</xdr:col>
                    <xdr:colOff>76200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4" r:id="rId75" name="Check Box 216">
              <controlPr defaultSize="0" autoFill="0" autoLine="0" autoPict="0">
                <anchor moveWithCells="1">
                  <from>
                    <xdr:col>1</xdr:col>
                    <xdr:colOff>38100</xdr:colOff>
                    <xdr:row>30</xdr:row>
                    <xdr:rowOff>247650</xdr:rowOff>
                  </from>
                  <to>
                    <xdr:col>2</xdr:col>
                    <xdr:colOff>76200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5" r:id="rId76" name="Check Box 217">
              <controlPr defaultSize="0" autoFill="0" autoLine="0" autoPict="0">
                <anchor moveWithCells="1">
                  <from>
                    <xdr:col>1</xdr:col>
                    <xdr:colOff>38100</xdr:colOff>
                    <xdr:row>29</xdr:row>
                    <xdr:rowOff>247650</xdr:rowOff>
                  </from>
                  <to>
                    <xdr:col>2</xdr:col>
                    <xdr:colOff>76200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6" r:id="rId77" name="Check Box 218">
              <controlPr defaultSize="0" autoFill="0" autoLine="0" autoPict="0">
                <anchor moveWithCells="1">
                  <from>
                    <xdr:col>1</xdr:col>
                    <xdr:colOff>38100</xdr:colOff>
                    <xdr:row>28</xdr:row>
                    <xdr:rowOff>247650</xdr:rowOff>
                  </from>
                  <to>
                    <xdr:col>2</xdr:col>
                    <xdr:colOff>76200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7" r:id="rId78" name="Check Box 219">
              <controlPr defaultSize="0" autoFill="0" autoLine="0" autoPict="0">
                <anchor moveWithCells="1">
                  <from>
                    <xdr:col>1</xdr:col>
                    <xdr:colOff>38100</xdr:colOff>
                    <xdr:row>28</xdr:row>
                    <xdr:rowOff>247650</xdr:rowOff>
                  </from>
                  <to>
                    <xdr:col>2</xdr:col>
                    <xdr:colOff>76200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8" r:id="rId79" name="Check Box 220">
              <controlPr defaultSize="0" autoFill="0" autoLine="0" autoPict="0">
                <anchor moveWithCells="1">
                  <from>
                    <xdr:col>1</xdr:col>
                    <xdr:colOff>38100</xdr:colOff>
                    <xdr:row>29</xdr:row>
                    <xdr:rowOff>247650</xdr:rowOff>
                  </from>
                  <to>
                    <xdr:col>2</xdr:col>
                    <xdr:colOff>76200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89" r:id="rId80" name="Check Box 221">
              <controlPr defaultSize="0" autoFill="0" autoLine="0" autoPict="0">
                <anchor moveWithCells="1">
                  <from>
                    <xdr:col>1</xdr:col>
                    <xdr:colOff>38100</xdr:colOff>
                    <xdr:row>28</xdr:row>
                    <xdr:rowOff>247650</xdr:rowOff>
                  </from>
                  <to>
                    <xdr:col>2</xdr:col>
                    <xdr:colOff>76200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0" r:id="rId81" name="Check Box 222">
              <controlPr defaultSize="0" autoFill="0" autoLine="0" autoPict="0">
                <anchor moveWithCells="1">
                  <from>
                    <xdr:col>1</xdr:col>
                    <xdr:colOff>38100</xdr:colOff>
                    <xdr:row>21</xdr:row>
                    <xdr:rowOff>247650</xdr:rowOff>
                  </from>
                  <to>
                    <xdr:col>2</xdr:col>
                    <xdr:colOff>76200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1" r:id="rId82" name="Check Box 223">
              <controlPr defaultSize="0" autoFill="0" autoLine="0" autoPict="0">
                <anchor moveWithCells="1">
                  <from>
                    <xdr:col>1</xdr:col>
                    <xdr:colOff>38100</xdr:colOff>
                    <xdr:row>22</xdr:row>
                    <xdr:rowOff>247650</xdr:rowOff>
                  </from>
                  <to>
                    <xdr:col>2</xdr:col>
                    <xdr:colOff>76200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2" r:id="rId83" name="Check Box 224">
              <controlPr defaultSize="0" autoFill="0" autoLine="0" autoPict="0">
                <anchor moveWithCells="1">
                  <from>
                    <xdr:col>1</xdr:col>
                    <xdr:colOff>38100</xdr:colOff>
                    <xdr:row>28</xdr:row>
                    <xdr:rowOff>247650</xdr:rowOff>
                  </from>
                  <to>
                    <xdr:col>2</xdr:col>
                    <xdr:colOff>76200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3" r:id="rId84" name="Check Box 225">
              <controlPr defaultSize="0" autoFill="0" autoLine="0" autoPict="0">
                <anchor moveWithCells="1">
                  <from>
                    <xdr:col>1</xdr:col>
                    <xdr:colOff>38100</xdr:colOff>
                    <xdr:row>29</xdr:row>
                    <xdr:rowOff>247650</xdr:rowOff>
                  </from>
                  <to>
                    <xdr:col>2</xdr:col>
                    <xdr:colOff>76200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4" r:id="rId85" name="Check Box 226">
              <controlPr defaultSize="0" autoFill="0" autoLine="0" autoPict="0">
                <anchor moveWithCells="1">
                  <from>
                    <xdr:col>1</xdr:col>
                    <xdr:colOff>38100</xdr:colOff>
                    <xdr:row>29</xdr:row>
                    <xdr:rowOff>247650</xdr:rowOff>
                  </from>
                  <to>
                    <xdr:col>2</xdr:col>
                    <xdr:colOff>76200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5" r:id="rId86" name="Check Box 227">
              <controlPr defaultSize="0" autoFill="0" autoLine="0" autoPict="0">
                <anchor moveWithCells="1">
                  <from>
                    <xdr:col>1</xdr:col>
                    <xdr:colOff>38100</xdr:colOff>
                    <xdr:row>30</xdr:row>
                    <xdr:rowOff>247650</xdr:rowOff>
                  </from>
                  <to>
                    <xdr:col>2</xdr:col>
                    <xdr:colOff>76200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96" r:id="rId87" name="Check Box 228">
              <controlPr defaultSize="0" autoFill="0" autoLine="0" autoPict="0">
                <anchor moveWithCells="1">
                  <from>
                    <xdr:col>1</xdr:col>
                    <xdr:colOff>38100</xdr:colOff>
                    <xdr:row>38</xdr:row>
                    <xdr:rowOff>142875</xdr:rowOff>
                  </from>
                  <to>
                    <xdr:col>2</xdr:col>
                    <xdr:colOff>76200</xdr:colOff>
                    <xdr:row>40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3AF5B-7B1B-43F5-B719-5B8E25804423}">
  <sheetPr>
    <pageSetUpPr fitToPage="1"/>
  </sheetPr>
  <dimension ref="A1:J11"/>
  <sheetViews>
    <sheetView topLeftCell="B1" zoomScale="115" zoomScaleNormal="115" workbookViewId="0">
      <pane ySplit="1" topLeftCell="A2" activePane="bottomLeft" state="frozen"/>
      <selection pane="bottomLeft" activeCell="C15" sqref="C15"/>
    </sheetView>
  </sheetViews>
  <sheetFormatPr defaultRowHeight="15" x14ac:dyDescent="0.25"/>
  <cols>
    <col min="1" max="1" width="28.7109375" customWidth="1"/>
    <col min="2" max="2" width="12" customWidth="1"/>
    <col min="3" max="3" width="42.7109375" customWidth="1"/>
    <col min="4" max="4" width="20.28515625" customWidth="1"/>
    <col min="5" max="5" width="62.5703125" customWidth="1"/>
    <col min="6" max="7" width="19" customWidth="1"/>
    <col min="8" max="9" width="20.85546875" customWidth="1"/>
    <col min="10" max="10" width="17.5703125" customWidth="1"/>
  </cols>
  <sheetData>
    <row r="1" spans="1:10" s="116" customFormat="1" ht="45.75" customHeight="1" x14ac:dyDescent="0.25">
      <c r="A1" s="119" t="s">
        <v>375</v>
      </c>
      <c r="B1" s="118"/>
      <c r="C1" s="118"/>
      <c r="D1" s="118"/>
      <c r="E1" s="118"/>
      <c r="F1" s="118"/>
      <c r="G1" s="118"/>
      <c r="H1" s="118"/>
      <c r="I1" s="118"/>
      <c r="J1" s="117"/>
    </row>
    <row r="2" spans="1:10" s="94" customFormat="1" ht="25.5" x14ac:dyDescent="0.3">
      <c r="A2" s="114"/>
      <c r="B2" s="114"/>
      <c r="C2" s="114" t="s">
        <v>374</v>
      </c>
      <c r="D2" s="114" t="s">
        <v>308</v>
      </c>
      <c r="E2" s="115"/>
      <c r="F2" s="114"/>
      <c r="G2" s="114" t="s">
        <v>369</v>
      </c>
      <c r="H2" s="114" t="s">
        <v>669</v>
      </c>
      <c r="I2" s="114" t="s">
        <v>680</v>
      </c>
      <c r="J2" s="114" t="s">
        <v>642</v>
      </c>
    </row>
    <row r="3" spans="1:10" s="94" customFormat="1" ht="20.25" customHeight="1" x14ac:dyDescent="0.3">
      <c r="A3" s="214" t="s">
        <v>467</v>
      </c>
      <c r="B3" s="109">
        <v>4000</v>
      </c>
      <c r="C3" s="105" t="s">
        <v>475</v>
      </c>
      <c r="D3" s="107"/>
      <c r="E3" t="s">
        <v>588</v>
      </c>
      <c r="F3" s="172"/>
      <c r="G3" s="112" t="s">
        <v>549</v>
      </c>
      <c r="H3" s="105" t="s">
        <v>407</v>
      </c>
      <c r="I3" s="105"/>
      <c r="J3" s="105"/>
    </row>
    <row r="4" spans="1:10" s="94" customFormat="1" ht="63" customHeight="1" x14ac:dyDescent="0.3">
      <c r="A4" s="215"/>
      <c r="B4" s="109">
        <v>4000</v>
      </c>
      <c r="C4" s="105" t="s">
        <v>468</v>
      </c>
      <c r="D4" s="107" t="s">
        <v>635</v>
      </c>
      <c r="E4" s="113" t="s">
        <v>634</v>
      </c>
      <c r="F4" s="173" t="s">
        <v>546</v>
      </c>
      <c r="G4" s="112" t="s">
        <v>549</v>
      </c>
      <c r="H4" s="105" t="s">
        <v>407</v>
      </c>
      <c r="I4" s="105"/>
      <c r="J4" s="105"/>
    </row>
    <row r="5" spans="1:10" s="94" customFormat="1" ht="20.25" customHeight="1" x14ac:dyDescent="0.3">
      <c r="A5" s="216"/>
      <c r="B5" s="109">
        <v>4000</v>
      </c>
      <c r="C5" s="105" t="s">
        <v>469</v>
      </c>
      <c r="D5" s="107" t="s">
        <v>547</v>
      </c>
      <c r="E5" s="113" t="s">
        <v>548</v>
      </c>
      <c r="F5" s="173" t="s">
        <v>587</v>
      </c>
      <c r="G5" s="112" t="s">
        <v>549</v>
      </c>
      <c r="H5" s="105"/>
      <c r="I5" s="105"/>
      <c r="J5" s="105"/>
    </row>
    <row r="6" spans="1:10" s="94" customFormat="1" ht="20.25" customHeight="1" x14ac:dyDescent="0.3">
      <c r="A6" s="108" t="s">
        <v>470</v>
      </c>
      <c r="B6" s="109">
        <v>4000</v>
      </c>
      <c r="C6" s="105" t="s">
        <v>579</v>
      </c>
      <c r="D6" s="107" t="s">
        <v>582</v>
      </c>
      <c r="E6" s="136" t="s">
        <v>580</v>
      </c>
      <c r="F6" s="173" t="s">
        <v>581</v>
      </c>
      <c r="G6" s="112" t="s">
        <v>584</v>
      </c>
      <c r="H6" s="105" t="s">
        <v>407</v>
      </c>
      <c r="I6" s="105" t="s">
        <v>407</v>
      </c>
      <c r="J6" s="105"/>
    </row>
    <row r="7" spans="1:10" s="94" customFormat="1" ht="54.6" customHeight="1" x14ac:dyDescent="0.3">
      <c r="A7" s="108" t="s">
        <v>471</v>
      </c>
      <c r="B7" s="109">
        <v>3000</v>
      </c>
      <c r="C7" s="105" t="s">
        <v>472</v>
      </c>
      <c r="D7" s="107" t="s">
        <v>633</v>
      </c>
      <c r="E7" s="113" t="s">
        <v>632</v>
      </c>
      <c r="F7" s="173"/>
      <c r="G7" s="112" t="s">
        <v>584</v>
      </c>
      <c r="H7" s="105" t="s">
        <v>407</v>
      </c>
      <c r="I7" s="105"/>
      <c r="J7" s="105"/>
    </row>
    <row r="8" spans="1:10" s="94" customFormat="1" ht="45" customHeight="1" x14ac:dyDescent="0.3">
      <c r="A8" s="108" t="s">
        <v>397</v>
      </c>
      <c r="B8" s="109">
        <v>2000</v>
      </c>
      <c r="C8" s="105" t="s">
        <v>592</v>
      </c>
      <c r="D8" s="107" t="s">
        <v>629</v>
      </c>
      <c r="E8" s="111" t="s">
        <v>630</v>
      </c>
      <c r="F8" s="173" t="s">
        <v>631</v>
      </c>
      <c r="G8" s="112" t="s">
        <v>584</v>
      </c>
      <c r="H8" s="105" t="s">
        <v>407</v>
      </c>
      <c r="I8" s="105" t="s">
        <v>407</v>
      </c>
      <c r="J8" s="105"/>
    </row>
    <row r="9" spans="1:10" s="94" customFormat="1" ht="25.9" customHeight="1" x14ac:dyDescent="0.3">
      <c r="A9" s="108" t="s">
        <v>398</v>
      </c>
      <c r="B9" s="109">
        <v>1500</v>
      </c>
      <c r="C9" s="105" t="s">
        <v>670</v>
      </c>
      <c r="D9" s="107" t="s">
        <v>574</v>
      </c>
      <c r="E9" s="136" t="s">
        <v>573</v>
      </c>
      <c r="F9" s="173" t="s">
        <v>575</v>
      </c>
      <c r="G9" s="112" t="s">
        <v>584</v>
      </c>
      <c r="H9" s="105" t="s">
        <v>407</v>
      </c>
      <c r="I9" s="105" t="s">
        <v>407</v>
      </c>
      <c r="J9" s="105"/>
    </row>
    <row r="10" spans="1:10" s="94" customFormat="1" ht="20.25" customHeight="1" x14ac:dyDescent="0.3">
      <c r="A10" s="108" t="s">
        <v>394</v>
      </c>
      <c r="B10" s="107">
        <v>1000</v>
      </c>
      <c r="C10" s="105" t="s">
        <v>393</v>
      </c>
      <c r="D10" s="107" t="s">
        <v>586</v>
      </c>
      <c r="E10" s="106" t="s">
        <v>583</v>
      </c>
      <c r="F10" s="173" t="s">
        <v>585</v>
      </c>
      <c r="G10" s="112" t="s">
        <v>584</v>
      </c>
      <c r="H10" s="105" t="s">
        <v>407</v>
      </c>
      <c r="I10" s="105" t="s">
        <v>407</v>
      </c>
      <c r="J10" s="105"/>
    </row>
    <row r="11" spans="1:10" s="94" customFormat="1" ht="20.25" customHeight="1" x14ac:dyDescent="0.3">
      <c r="A11" s="108" t="s">
        <v>604</v>
      </c>
      <c r="B11" s="107">
        <v>4000</v>
      </c>
      <c r="C11" s="105" t="s">
        <v>671</v>
      </c>
      <c r="D11" s="107" t="s">
        <v>682</v>
      </c>
      <c r="E11" s="13" t="s">
        <v>681</v>
      </c>
      <c r="F11" s="6"/>
      <c r="G11" s="6"/>
      <c r="H11" s="105" t="s">
        <v>407</v>
      </c>
      <c r="I11" s="105" t="s">
        <v>407</v>
      </c>
      <c r="J11" s="105"/>
    </row>
  </sheetData>
  <mergeCells count="1">
    <mergeCell ref="A3:A5"/>
  </mergeCells>
  <hyperlinks>
    <hyperlink ref="E4" r:id="rId1" display="greg@entegra.com.au" xr:uid="{2FAA53C1-0B47-4F3E-8B89-491E2D4732E8}"/>
    <hyperlink ref="E5" r:id="rId2" xr:uid="{A5CBADE0-E81E-418E-903D-9E1A1428D273}"/>
    <hyperlink ref="E6" r:id="rId3" xr:uid="{F2CE7BEE-DFA5-4301-B051-03DDB130D7B5}"/>
    <hyperlink ref="E10" r:id="rId4" xr:uid="{6CDDA802-C623-4A0B-93C8-39394E13502C}"/>
    <hyperlink ref="E9" r:id="rId5" xr:uid="{D3AE269C-3284-419B-9E6F-3BF5180091A3}"/>
    <hyperlink ref="E7" r:id="rId6" xr:uid="{50FC847A-B542-4967-8A88-833A8AA298C9}"/>
    <hyperlink ref="E11" r:id="rId7" xr:uid="{A6033804-47B9-4F01-BC63-76A2E4D9D413}"/>
  </hyperlinks>
  <pageMargins left="0.7" right="0.7" top="0.75" bottom="0.75" header="0.3" footer="0.3"/>
  <pageSetup paperSize="9" scale="75" fitToHeight="0" orientation="landscape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2E161-054F-4B80-AE69-138ADE4D0F59}">
  <sheetPr>
    <pageSetUpPr fitToPage="1"/>
  </sheetPr>
  <dimension ref="A1:M34"/>
  <sheetViews>
    <sheetView zoomScale="80" zoomScaleNormal="80" workbookViewId="0">
      <pane ySplit="1" topLeftCell="A2" activePane="bottomLeft" state="frozen"/>
      <selection pane="bottomLeft" activeCell="C21" sqref="C21"/>
    </sheetView>
  </sheetViews>
  <sheetFormatPr defaultRowHeight="15" x14ac:dyDescent="0.25"/>
  <cols>
    <col min="1" max="2" width="14.5703125" customWidth="1"/>
    <col min="3" max="3" width="42.7109375" style="133" customWidth="1"/>
    <col min="4" max="4" width="25.85546875" customWidth="1"/>
    <col min="5" max="7" width="41.7109375" customWidth="1"/>
    <col min="8" max="8" width="23.140625" customWidth="1"/>
    <col min="9" max="9" width="31.85546875" customWidth="1"/>
    <col min="10" max="10" width="19" customWidth="1"/>
    <col min="11" max="11" width="20.5703125" customWidth="1"/>
    <col min="12" max="12" width="20.85546875" customWidth="1"/>
    <col min="13" max="13" width="17.5703125" customWidth="1"/>
  </cols>
  <sheetData>
    <row r="1" spans="1:13" s="116" customFormat="1" ht="45.75" customHeight="1" x14ac:dyDescent="0.25">
      <c r="A1" s="119" t="s">
        <v>392</v>
      </c>
      <c r="B1" s="118"/>
      <c r="C1" s="130"/>
      <c r="D1" s="118"/>
      <c r="E1" s="118"/>
      <c r="F1" s="118"/>
      <c r="G1" s="118"/>
      <c r="H1" s="118"/>
      <c r="I1" s="118"/>
      <c r="J1" s="118"/>
      <c r="K1" s="118"/>
      <c r="L1" s="118"/>
      <c r="M1" s="117"/>
    </row>
    <row r="2" spans="1:13" s="94" customFormat="1" ht="25.5" x14ac:dyDescent="0.3">
      <c r="A2" s="114" t="s">
        <v>405</v>
      </c>
      <c r="B2" s="114"/>
      <c r="C2" s="190" t="s">
        <v>374</v>
      </c>
      <c r="D2" s="114" t="s">
        <v>308</v>
      </c>
      <c r="E2" s="115" t="s">
        <v>2</v>
      </c>
      <c r="F2" s="115" t="s">
        <v>713</v>
      </c>
      <c r="G2" s="115" t="s">
        <v>8</v>
      </c>
      <c r="H2" s="114" t="s">
        <v>404</v>
      </c>
      <c r="I2" s="114" t="s">
        <v>403</v>
      </c>
      <c r="J2" s="114" t="s">
        <v>636</v>
      </c>
      <c r="K2" s="114" t="s">
        <v>599</v>
      </c>
      <c r="L2" s="114" t="s">
        <v>369</v>
      </c>
      <c r="M2" s="114" t="s">
        <v>373</v>
      </c>
    </row>
    <row r="3" spans="1:13" s="94" customFormat="1" ht="22.5" customHeight="1" x14ac:dyDescent="0.3">
      <c r="A3" s="178" t="s">
        <v>643</v>
      </c>
      <c r="B3" s="178" t="s">
        <v>698</v>
      </c>
      <c r="C3" s="177" t="s">
        <v>86</v>
      </c>
      <c r="D3" s="105" t="s">
        <v>676</v>
      </c>
      <c r="E3" s="113" t="s">
        <v>677</v>
      </c>
      <c r="F3" s="105"/>
      <c r="G3" s="113"/>
      <c r="H3" s="6" t="s">
        <v>678</v>
      </c>
      <c r="I3" s="105" t="s">
        <v>336</v>
      </c>
      <c r="J3" s="6" t="s">
        <v>407</v>
      </c>
      <c r="K3" s="6" t="s">
        <v>407</v>
      </c>
      <c r="L3" s="6"/>
      <c r="M3" s="6"/>
    </row>
    <row r="4" spans="1:13" s="94" customFormat="1" ht="25.9" customHeight="1" x14ac:dyDescent="0.3">
      <c r="A4" s="178" t="s">
        <v>644</v>
      </c>
      <c r="B4" s="178" t="s">
        <v>698</v>
      </c>
      <c r="C4" s="177" t="s">
        <v>665</v>
      </c>
      <c r="D4" s="6"/>
      <c r="E4" s="13" t="s">
        <v>707</v>
      </c>
      <c r="F4" s="105" t="s">
        <v>714</v>
      </c>
      <c r="G4" s="13"/>
      <c r="H4" s="112"/>
      <c r="I4" s="105" t="s">
        <v>696</v>
      </c>
      <c r="J4" s="6" t="s">
        <v>407</v>
      </c>
      <c r="K4" s="6" t="s">
        <v>407</v>
      </c>
      <c r="L4" s="6"/>
      <c r="M4" s="6"/>
    </row>
    <row r="5" spans="1:13" s="94" customFormat="1" ht="20.25" customHeight="1" x14ac:dyDescent="0.3">
      <c r="A5" s="178" t="s">
        <v>645</v>
      </c>
      <c r="B5" s="178" t="s">
        <v>699</v>
      </c>
      <c r="C5" s="177" t="s">
        <v>593</v>
      </c>
      <c r="D5" s="131" t="s">
        <v>638</v>
      </c>
      <c r="E5" s="113" t="s">
        <v>637</v>
      </c>
      <c r="F5" s="105" t="s">
        <v>723</v>
      </c>
      <c r="G5" s="113"/>
      <c r="H5" s="179" t="s">
        <v>639</v>
      </c>
      <c r="I5" s="105" t="s">
        <v>336</v>
      </c>
      <c r="J5" s="6" t="s">
        <v>407</v>
      </c>
      <c r="K5" s="6" t="s">
        <v>407</v>
      </c>
      <c r="L5" s="112"/>
      <c r="M5" s="105"/>
    </row>
    <row r="6" spans="1:13" s="94" customFormat="1" ht="20.25" customHeight="1" x14ac:dyDescent="0.3">
      <c r="A6" s="178" t="s">
        <v>646</v>
      </c>
      <c r="B6" s="178" t="s">
        <v>699</v>
      </c>
      <c r="C6" s="177" t="s">
        <v>590</v>
      </c>
      <c r="D6" s="131"/>
      <c r="E6" s="187" t="s">
        <v>706</v>
      </c>
      <c r="F6" s="105" t="s">
        <v>715</v>
      </c>
      <c r="G6" s="187"/>
      <c r="H6" s="110"/>
      <c r="I6" s="105" t="s">
        <v>336</v>
      </c>
      <c r="J6" s="6" t="s">
        <v>407</v>
      </c>
      <c r="K6" s="6" t="s">
        <v>407</v>
      </c>
      <c r="L6" s="105"/>
      <c r="M6" s="105"/>
    </row>
    <row r="7" spans="1:13" s="94" customFormat="1" ht="20.25" customHeight="1" x14ac:dyDescent="0.3">
      <c r="A7" s="178" t="s">
        <v>647</v>
      </c>
      <c r="B7" s="178" t="s">
        <v>699</v>
      </c>
      <c r="C7" s="177" t="s">
        <v>591</v>
      </c>
      <c r="D7" s="131" t="s">
        <v>666</v>
      </c>
      <c r="E7" s="134" t="s">
        <v>667</v>
      </c>
      <c r="F7" s="105"/>
      <c r="G7" s="134"/>
      <c r="H7" s="105" t="s">
        <v>668</v>
      </c>
      <c r="I7" s="105" t="s">
        <v>336</v>
      </c>
      <c r="J7" s="6" t="s">
        <v>407</v>
      </c>
      <c r="K7" s="105"/>
      <c r="L7" s="105"/>
      <c r="M7" s="105"/>
    </row>
    <row r="8" spans="1:13" s="94" customFormat="1" ht="20.25" customHeight="1" x14ac:dyDescent="0.3">
      <c r="A8" s="178" t="s">
        <v>648</v>
      </c>
      <c r="B8" s="178" t="s">
        <v>699</v>
      </c>
      <c r="C8" s="177" t="s">
        <v>594</v>
      </c>
      <c r="D8" s="131" t="s">
        <v>595</v>
      </c>
      <c r="E8" s="106" t="s">
        <v>596</v>
      </c>
      <c r="F8" s="105" t="s">
        <v>595</v>
      </c>
      <c r="G8" s="106"/>
      <c r="H8" s="105"/>
      <c r="I8" s="105" t="s">
        <v>336</v>
      </c>
      <c r="J8" s="6" t="s">
        <v>407</v>
      </c>
      <c r="K8" s="6" t="s">
        <v>407</v>
      </c>
      <c r="L8" s="105"/>
      <c r="M8" s="105"/>
    </row>
    <row r="9" spans="1:13" ht="38.25" customHeight="1" x14ac:dyDescent="0.3">
      <c r="A9" s="178" t="s">
        <v>649</v>
      </c>
      <c r="B9" s="178" t="s">
        <v>699</v>
      </c>
      <c r="C9" s="177" t="s">
        <v>688</v>
      </c>
      <c r="D9" s="180" t="s">
        <v>690</v>
      </c>
      <c r="E9" s="13" t="s">
        <v>689</v>
      </c>
      <c r="F9" s="105" t="s">
        <v>716</v>
      </c>
      <c r="G9" s="13"/>
      <c r="H9" s="112"/>
      <c r="I9" s="105" t="s">
        <v>340</v>
      </c>
      <c r="J9" s="6" t="s">
        <v>407</v>
      </c>
      <c r="K9" s="6" t="s">
        <v>407</v>
      </c>
      <c r="L9" s="105"/>
      <c r="M9" s="105"/>
    </row>
    <row r="10" spans="1:13" ht="18" customHeight="1" x14ac:dyDescent="0.25">
      <c r="A10" s="178" t="s">
        <v>650</v>
      </c>
      <c r="B10" s="178" t="s">
        <v>699</v>
      </c>
      <c r="C10" s="177"/>
      <c r="D10" s="6"/>
      <c r="E10" s="13" t="s">
        <v>705</v>
      </c>
      <c r="F10" s="105"/>
      <c r="G10" s="13"/>
      <c r="H10" s="6"/>
      <c r="I10" s="105" t="s">
        <v>336</v>
      </c>
      <c r="J10" s="6" t="s">
        <v>407</v>
      </c>
      <c r="K10" s="6" t="s">
        <v>407</v>
      </c>
      <c r="L10" s="105"/>
      <c r="M10" s="105"/>
    </row>
    <row r="11" spans="1:13" ht="18" customHeight="1" x14ac:dyDescent="0.25">
      <c r="A11" s="178" t="s">
        <v>651</v>
      </c>
      <c r="B11" s="178" t="s">
        <v>699</v>
      </c>
      <c r="C11" s="176" t="s">
        <v>602</v>
      </c>
      <c r="D11" s="131" t="s">
        <v>664</v>
      </c>
      <c r="E11" s="106" t="s">
        <v>663</v>
      </c>
      <c r="F11" s="105" t="s">
        <v>664</v>
      </c>
      <c r="G11" s="106" t="s">
        <v>724</v>
      </c>
      <c r="H11" s="105"/>
      <c r="I11" s="105" t="s">
        <v>711</v>
      </c>
      <c r="J11" s="6" t="s">
        <v>407</v>
      </c>
      <c r="K11" s="6" t="s">
        <v>407</v>
      </c>
      <c r="L11" s="105"/>
      <c r="M11" s="105"/>
    </row>
    <row r="12" spans="1:13" ht="31.5" customHeight="1" x14ac:dyDescent="0.25">
      <c r="A12" s="178" t="s">
        <v>652</v>
      </c>
      <c r="B12" s="178" t="s">
        <v>699</v>
      </c>
      <c r="C12" s="176" t="s">
        <v>589</v>
      </c>
      <c r="D12" s="131" t="s">
        <v>659</v>
      </c>
      <c r="E12" s="13" t="s">
        <v>673</v>
      </c>
      <c r="F12" s="105" t="s">
        <v>717</v>
      </c>
      <c r="G12" s="13"/>
      <c r="H12" s="105" t="s">
        <v>660</v>
      </c>
      <c r="I12" s="105" t="s">
        <v>340</v>
      </c>
      <c r="J12" s="6" t="s">
        <v>407</v>
      </c>
      <c r="K12" s="6"/>
      <c r="L12" s="105"/>
      <c r="M12" s="105"/>
    </row>
    <row r="13" spans="1:13" ht="18" customHeight="1" x14ac:dyDescent="0.25">
      <c r="A13" s="178" t="s">
        <v>653</v>
      </c>
      <c r="B13" s="178" t="s">
        <v>699</v>
      </c>
      <c r="C13" s="176" t="s">
        <v>712</v>
      </c>
      <c r="D13" s="131"/>
      <c r="E13" s="183" t="s">
        <v>694</v>
      </c>
      <c r="F13" s="105" t="s">
        <v>718</v>
      </c>
      <c r="G13" s="183" t="s">
        <v>725</v>
      </c>
      <c r="H13" s="105"/>
      <c r="I13" s="105" t="s">
        <v>340</v>
      </c>
      <c r="J13" s="6" t="s">
        <v>407</v>
      </c>
      <c r="K13" s="105"/>
      <c r="L13" s="105"/>
      <c r="M13" s="105"/>
    </row>
    <row r="14" spans="1:13" ht="33" customHeight="1" x14ac:dyDescent="0.25">
      <c r="A14" s="178" t="s">
        <v>654</v>
      </c>
      <c r="B14" s="178" t="s">
        <v>699</v>
      </c>
      <c r="C14" s="176" t="s">
        <v>607</v>
      </c>
      <c r="D14" s="131" t="s">
        <v>641</v>
      </c>
      <c r="E14" s="13" t="s">
        <v>640</v>
      </c>
      <c r="F14" s="105" t="s">
        <v>719</v>
      </c>
      <c r="G14" s="13" t="s">
        <v>724</v>
      </c>
      <c r="H14" s="179" t="s">
        <v>661</v>
      </c>
      <c r="I14" s="105" t="s">
        <v>340</v>
      </c>
      <c r="J14" s="6" t="s">
        <v>407</v>
      </c>
      <c r="K14" s="105"/>
      <c r="L14" s="105"/>
      <c r="M14" s="105"/>
    </row>
    <row r="15" spans="1:13" ht="35.25" customHeight="1" x14ac:dyDescent="0.25">
      <c r="A15" s="178" t="s">
        <v>655</v>
      </c>
      <c r="B15" s="178" t="s">
        <v>699</v>
      </c>
      <c r="C15" s="176" t="s">
        <v>601</v>
      </c>
      <c r="D15" s="131" t="s">
        <v>674</v>
      </c>
      <c r="E15" s="13" t="s">
        <v>675</v>
      </c>
      <c r="F15" s="105" t="s">
        <v>720</v>
      </c>
      <c r="G15" s="13" t="s">
        <v>726</v>
      </c>
      <c r="H15" s="105"/>
      <c r="I15" s="105" t="s">
        <v>679</v>
      </c>
      <c r="J15" s="6" t="s">
        <v>407</v>
      </c>
      <c r="K15" s="105"/>
      <c r="L15" s="105"/>
      <c r="M15" s="105"/>
    </row>
    <row r="16" spans="1:13" ht="39" customHeight="1" x14ac:dyDescent="0.25">
      <c r="A16" s="178" t="s">
        <v>656</v>
      </c>
      <c r="B16" s="178" t="s">
        <v>700</v>
      </c>
      <c r="C16" s="177" t="s">
        <v>543</v>
      </c>
      <c r="D16" s="132" t="s">
        <v>544</v>
      </c>
      <c r="E16" s="113" t="s">
        <v>545</v>
      </c>
      <c r="F16" s="105" t="s">
        <v>721</v>
      </c>
      <c r="G16" s="113" t="s">
        <v>724</v>
      </c>
      <c r="H16" s="112" t="s">
        <v>662</v>
      </c>
      <c r="I16" s="105" t="s">
        <v>679</v>
      </c>
      <c r="J16" s="6" t="s">
        <v>407</v>
      </c>
      <c r="K16" s="105"/>
      <c r="L16" s="105"/>
      <c r="M16" s="105"/>
    </row>
    <row r="17" spans="1:13" ht="37.5" customHeight="1" x14ac:dyDescent="0.25">
      <c r="A17" s="178" t="s">
        <v>657</v>
      </c>
      <c r="B17" s="178" t="s">
        <v>700</v>
      </c>
      <c r="C17" s="177" t="s">
        <v>695</v>
      </c>
      <c r="D17" s="132"/>
      <c r="E17" s="13" t="s">
        <v>704</v>
      </c>
      <c r="F17" s="105"/>
      <c r="G17" s="13" t="s">
        <v>724</v>
      </c>
      <c r="H17" s="112"/>
      <c r="I17" s="105" t="s">
        <v>340</v>
      </c>
      <c r="J17" s="6" t="s">
        <v>407</v>
      </c>
      <c r="K17" s="105"/>
      <c r="L17" s="105"/>
      <c r="M17" s="105"/>
    </row>
    <row r="18" spans="1:13" ht="18" customHeight="1" x14ac:dyDescent="0.25">
      <c r="A18" s="178" t="s">
        <v>658</v>
      </c>
      <c r="B18" s="178" t="s">
        <v>700</v>
      </c>
      <c r="C18" s="177" t="s">
        <v>400</v>
      </c>
      <c r="D18" s="132" t="s">
        <v>401</v>
      </c>
      <c r="E18" s="134" t="s">
        <v>402</v>
      </c>
      <c r="F18" s="105"/>
      <c r="G18" s="134"/>
      <c r="H18" s="112" t="s">
        <v>406</v>
      </c>
      <c r="I18" s="105" t="s">
        <v>679</v>
      </c>
      <c r="J18" s="6" t="s">
        <v>407</v>
      </c>
      <c r="K18" s="105"/>
      <c r="L18" s="105"/>
      <c r="M18" s="105"/>
    </row>
    <row r="19" spans="1:13" ht="18" customHeight="1" x14ac:dyDescent="0.3">
      <c r="A19" s="178" t="s">
        <v>708</v>
      </c>
      <c r="B19" s="178" t="s">
        <v>700</v>
      </c>
      <c r="C19" s="177" t="s">
        <v>685</v>
      </c>
      <c r="D19" s="180" t="s">
        <v>686</v>
      </c>
      <c r="E19" s="13" t="s">
        <v>693</v>
      </c>
      <c r="F19" s="105"/>
      <c r="G19" s="134" t="s">
        <v>407</v>
      </c>
      <c r="H19" s="112"/>
      <c r="I19" s="105" t="s">
        <v>709</v>
      </c>
      <c r="J19" s="6" t="s">
        <v>407</v>
      </c>
      <c r="K19" s="105"/>
      <c r="L19" s="105"/>
      <c r="M19" s="105"/>
    </row>
    <row r="20" spans="1:13" ht="18" customHeight="1" x14ac:dyDescent="0.25">
      <c r="A20" s="178" t="s">
        <v>672</v>
      </c>
      <c r="B20" s="178" t="s">
        <v>700</v>
      </c>
      <c r="C20" s="184" t="s">
        <v>472</v>
      </c>
      <c r="E20" s="13" t="s">
        <v>632</v>
      </c>
      <c r="F20" s="105" t="s">
        <v>722</v>
      </c>
      <c r="G20" s="13" t="s">
        <v>725</v>
      </c>
      <c r="H20" s="182" t="s">
        <v>687</v>
      </c>
      <c r="I20" s="105" t="s">
        <v>710</v>
      </c>
      <c r="J20" s="6" t="s">
        <v>407</v>
      </c>
      <c r="K20" s="105"/>
      <c r="L20" s="105"/>
      <c r="M20" s="105"/>
    </row>
    <row r="21" spans="1:13" ht="18" customHeight="1" x14ac:dyDescent="0.25">
      <c r="A21" s="178" t="s">
        <v>691</v>
      </c>
      <c r="B21" s="178" t="s">
        <v>700</v>
      </c>
      <c r="C21" s="177" t="s">
        <v>697</v>
      </c>
      <c r="D21" s="6"/>
      <c r="F21" s="105"/>
      <c r="G21" s="13" t="s">
        <v>121</v>
      </c>
      <c r="H21" s="6"/>
      <c r="I21" s="105" t="s">
        <v>709</v>
      </c>
      <c r="J21" s="6" t="s">
        <v>407</v>
      </c>
      <c r="K21" s="105"/>
      <c r="L21" s="105"/>
      <c r="M21" s="105"/>
    </row>
    <row r="22" spans="1:13" ht="21" customHeight="1" x14ac:dyDescent="0.25">
      <c r="A22" s="178" t="s">
        <v>692</v>
      </c>
      <c r="B22" s="178" t="s">
        <v>700</v>
      </c>
      <c r="C22" s="185"/>
      <c r="D22" s="188"/>
      <c r="E22" s="189"/>
      <c r="F22" s="189"/>
      <c r="G22" s="189"/>
      <c r="H22" s="186"/>
      <c r="I22" s="186"/>
      <c r="J22" s="186"/>
      <c r="K22" s="186"/>
      <c r="L22" s="186"/>
      <c r="M22" s="105"/>
    </row>
    <row r="23" spans="1:13" ht="21" customHeight="1" x14ac:dyDescent="0.25"/>
    <row r="24" spans="1:13" ht="21" customHeight="1" x14ac:dyDescent="0.25"/>
    <row r="25" spans="1:13" ht="21" customHeight="1" x14ac:dyDescent="0.25"/>
    <row r="26" spans="1:13" ht="22.5" customHeight="1" x14ac:dyDescent="0.25"/>
    <row r="27" spans="1:13" ht="19.149999999999999" customHeight="1" x14ac:dyDescent="0.25"/>
    <row r="28" spans="1:13" ht="24" customHeight="1" x14ac:dyDescent="0.3">
      <c r="C28" s="94"/>
      <c r="D28" s="94"/>
      <c r="E28" s="94"/>
      <c r="F28" s="94"/>
      <c r="G28" s="94"/>
      <c r="H28" s="94"/>
      <c r="I28" s="94"/>
    </row>
    <row r="29" spans="1:13" s="94" customFormat="1" ht="20.25" customHeight="1" x14ac:dyDescent="0.3"/>
    <row r="30" spans="1:13" s="94" customFormat="1" ht="20.25" customHeight="1" x14ac:dyDescent="0.3"/>
    <row r="31" spans="1:13" s="94" customFormat="1" ht="20.25" customHeight="1" x14ac:dyDescent="0.3"/>
    <row r="32" spans="1:13" s="94" customFormat="1" ht="20.25" customHeight="1" x14ac:dyDescent="0.3"/>
    <row r="33" spans="3:9" s="94" customFormat="1" ht="20.25" customHeight="1" x14ac:dyDescent="0.3"/>
    <row r="34" spans="3:9" s="94" customFormat="1" ht="22.5" customHeight="1" x14ac:dyDescent="0.3">
      <c r="C34" s="133"/>
      <c r="D34"/>
      <c r="E34"/>
      <c r="F34"/>
      <c r="G34"/>
      <c r="H34"/>
      <c r="I34"/>
    </row>
  </sheetData>
  <sortState xmlns:xlrd2="http://schemas.microsoft.com/office/spreadsheetml/2017/richdata2" ref="A3:M28">
    <sortCondition ref="A28"/>
  </sortState>
  <phoneticPr fontId="49" type="noConversion"/>
  <hyperlinks>
    <hyperlink ref="E18" r:id="rId1" display="mailto:michael@ddt.com.au" xr:uid="{A4D4002C-AA0C-4868-AEC8-B9A47B747C23}"/>
    <hyperlink ref="E8" r:id="rId2" xr:uid="{5214419A-73F7-474F-AF50-E36F4A5774CB}"/>
    <hyperlink ref="E14" r:id="rId3" display="mailto:thomaswalker@w-wind.com.au" xr:uid="{F6FBF329-DEBF-4592-8DED-A261B4974527}"/>
    <hyperlink ref="E12" r:id="rId4" xr:uid="{ED9DD7BA-DF35-482D-8E41-F83A0FBB6276}"/>
    <hyperlink ref="E11" r:id="rId5" xr:uid="{9899FA92-C45B-40EC-91BC-7D97EACF13F6}"/>
    <hyperlink ref="E7" r:id="rId6" xr:uid="{F333B372-F1A0-4C7E-9141-FA4503AE147B}"/>
    <hyperlink ref="E15" r:id="rId7" display="mailto:kim.mason@greencollar.com.au" xr:uid="{D4467164-EC12-435F-9CF5-0DFBC203B2F6}"/>
    <hyperlink ref="E3" r:id="rId8" xr:uid="{A8E98D7E-36CE-4044-9A0E-73C157133065}"/>
    <hyperlink ref="E20" r:id="rId9" xr:uid="{71EAFE50-2BE8-4B47-8634-35B9FBF8282A}"/>
    <hyperlink ref="E5" r:id="rId10" xr:uid="{88E4DA05-89AD-4F48-ABC9-8145A0670564}"/>
    <hyperlink ref="E9" r:id="rId11" xr:uid="{35BA437B-4408-4371-95F6-34D9DE370E56}"/>
    <hyperlink ref="E19" r:id="rId12" xr:uid="{3E03109A-D20B-4588-A1BB-69E02E66EDA1}"/>
    <hyperlink ref="E13" r:id="rId13" xr:uid="{755BA78D-0058-470D-9147-60DFB39114D0}"/>
    <hyperlink ref="E17" r:id="rId14" xr:uid="{DB9E2CA2-4B3A-461C-A910-FA5A2653A124}"/>
    <hyperlink ref="E10" r:id="rId15" xr:uid="{D98A9B91-7A03-4091-B38E-80500C242F1C}"/>
    <hyperlink ref="E6" r:id="rId16" xr:uid="{9B96DCC1-E223-4F41-98BD-8AE18B4F4DA0}"/>
    <hyperlink ref="E4" r:id="rId17" xr:uid="{031206EF-04C6-4310-ABF0-572AA3975B7D}"/>
  </hyperlinks>
  <pageMargins left="0.7" right="0.7" top="0.75" bottom="0.75" header="0.3" footer="0.3"/>
  <pageSetup paperSize="9" scale="75" fitToHeight="0" orientation="landscape" r:id="rId1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94B24-995E-456C-8BFD-BB9DFB688ECA}">
  <sheetPr>
    <pageSetUpPr fitToPage="1"/>
  </sheetPr>
  <dimension ref="A1:N62"/>
  <sheetViews>
    <sheetView tabSelected="1" topLeftCell="A14" workbookViewId="0">
      <selection activeCell="L28" sqref="L28"/>
    </sheetView>
  </sheetViews>
  <sheetFormatPr defaultColWidth="12.28515625" defaultRowHeight="15" x14ac:dyDescent="0.2"/>
  <cols>
    <col min="1" max="1" width="24.5703125" style="65" customWidth="1"/>
    <col min="2" max="2" width="33.85546875" style="65" customWidth="1"/>
    <col min="3" max="3" width="14" style="65" customWidth="1"/>
    <col min="4" max="4" width="15.85546875" style="65" customWidth="1"/>
    <col min="5" max="6" width="17.140625" style="66" customWidth="1"/>
    <col min="7" max="7" width="17.140625" style="199" customWidth="1"/>
    <col min="8" max="8" width="17.140625" style="66" customWidth="1"/>
    <col min="9" max="9" width="54.85546875" style="66" customWidth="1"/>
    <col min="10" max="10" width="12.28515625" style="47"/>
    <col min="11" max="11" width="18.85546875" style="47" customWidth="1"/>
    <col min="12" max="13" width="12.28515625" style="47"/>
    <col min="14" max="14" width="15.5703125" style="47" bestFit="1" customWidth="1"/>
    <col min="15" max="16384" width="12.28515625" style="47"/>
  </cols>
  <sheetData>
    <row r="1" spans="1:14" ht="37.9" customHeight="1" x14ac:dyDescent="0.2">
      <c r="A1" s="48" t="s">
        <v>351</v>
      </c>
      <c r="B1" s="49"/>
      <c r="C1" s="49"/>
      <c r="D1" s="217" t="s">
        <v>418</v>
      </c>
      <c r="E1" s="217"/>
      <c r="F1" s="217"/>
      <c r="G1" s="198"/>
      <c r="H1" s="50"/>
      <c r="I1" s="50"/>
    </row>
    <row r="2" spans="1:14" ht="24" customHeight="1" x14ac:dyDescent="0.2">
      <c r="A2" s="51" t="s">
        <v>388</v>
      </c>
      <c r="B2" s="52">
        <f>E8+E19</f>
        <v>64750</v>
      </c>
      <c r="C2" s="52"/>
      <c r="D2" s="52"/>
      <c r="E2" s="51" t="s">
        <v>387</v>
      </c>
      <c r="F2" s="51"/>
      <c r="G2" s="51"/>
      <c r="H2" s="53">
        <f>H8+H19</f>
        <v>52990</v>
      </c>
    </row>
    <row r="3" spans="1:14" ht="24" customHeight="1" x14ac:dyDescent="0.2">
      <c r="A3" s="51" t="s">
        <v>386</v>
      </c>
      <c r="B3" s="52" t="e">
        <f>E26+E53+#REF!+#REF!</f>
        <v>#REF!</v>
      </c>
      <c r="C3" s="52"/>
      <c r="D3" s="52"/>
      <c r="E3" s="51" t="s">
        <v>385</v>
      </c>
      <c r="F3" s="51"/>
      <c r="G3" s="51"/>
      <c r="H3" s="52">
        <f>SUM(H26,H53)</f>
        <v>31101.050000000003</v>
      </c>
    </row>
    <row r="4" spans="1:14" ht="24" customHeight="1" x14ac:dyDescent="0.2">
      <c r="A4" s="51"/>
      <c r="B4" s="53"/>
      <c r="C4" s="53"/>
      <c r="D4" s="53"/>
      <c r="E4" s="47"/>
      <c r="F4" s="47"/>
      <c r="H4" s="47"/>
    </row>
    <row r="5" spans="1:14" ht="24" customHeight="1" thickBot="1" x14ac:dyDescent="0.25">
      <c r="A5" s="51" t="s">
        <v>384</v>
      </c>
      <c r="B5" s="128" t="e">
        <f>B2-B3</f>
        <v>#REF!</v>
      </c>
      <c r="C5" s="127"/>
      <c r="D5" s="127"/>
      <c r="E5" s="51" t="s">
        <v>383</v>
      </c>
      <c r="F5" s="51"/>
      <c r="G5" s="51"/>
      <c r="H5" s="126">
        <f>H2-H3</f>
        <v>21888.949999999997</v>
      </c>
    </row>
    <row r="6" spans="1:14" ht="24" customHeight="1" thickTop="1" x14ac:dyDescent="0.2">
      <c r="A6" s="51"/>
      <c r="B6" s="52"/>
      <c r="C6" s="52"/>
      <c r="D6" s="52"/>
      <c r="E6" s="53"/>
      <c r="F6" s="53"/>
      <c r="G6" s="200"/>
      <c r="H6" s="53"/>
      <c r="I6" s="53"/>
    </row>
    <row r="7" spans="1:14" ht="36" customHeight="1" x14ac:dyDescent="0.2">
      <c r="A7" s="218" t="s">
        <v>352</v>
      </c>
      <c r="B7" s="218"/>
      <c r="C7" s="69" t="s">
        <v>381</v>
      </c>
      <c r="D7" s="69" t="s">
        <v>380</v>
      </c>
      <c r="E7" s="55" t="s">
        <v>382</v>
      </c>
      <c r="F7" s="69" t="s">
        <v>381</v>
      </c>
      <c r="G7" s="69" t="s">
        <v>380</v>
      </c>
      <c r="H7" s="56" t="s">
        <v>379</v>
      </c>
      <c r="I7" s="57" t="s">
        <v>353</v>
      </c>
      <c r="J7" s="57" t="s">
        <v>340</v>
      </c>
      <c r="N7" s="125"/>
    </row>
    <row r="8" spans="1:14" ht="20.25" customHeight="1" x14ac:dyDescent="0.2">
      <c r="A8" s="219" t="s">
        <v>336</v>
      </c>
      <c r="B8" s="220"/>
      <c r="C8" s="124"/>
      <c r="D8" s="124"/>
      <c r="E8" s="61">
        <f>SUM(E9:E16)</f>
        <v>43750</v>
      </c>
      <c r="F8" s="124"/>
      <c r="G8" s="201"/>
      <c r="H8" s="62">
        <f>SUM(H9:H16)</f>
        <v>32000</v>
      </c>
      <c r="I8" s="67"/>
      <c r="J8" s="67"/>
    </row>
    <row r="9" spans="1:14" ht="20.25" customHeight="1" x14ac:dyDescent="0.2">
      <c r="A9" s="221" t="s">
        <v>395</v>
      </c>
      <c r="B9" s="222"/>
      <c r="C9" s="63">
        <v>4000</v>
      </c>
      <c r="D9" s="197">
        <v>6</v>
      </c>
      <c r="E9" s="196">
        <f t="shared" ref="E9:E16" si="0">C9*D9</f>
        <v>24000</v>
      </c>
      <c r="F9" s="63">
        <f t="shared" ref="F9:F16" si="1">C9</f>
        <v>4000</v>
      </c>
      <c r="G9" s="197">
        <v>3</v>
      </c>
      <c r="H9" s="64">
        <f>G9*F9</f>
        <v>12000</v>
      </c>
      <c r="I9" s="68" t="s">
        <v>820</v>
      </c>
      <c r="J9" s="47" t="s">
        <v>818</v>
      </c>
    </row>
    <row r="10" spans="1:14" ht="20.25" customHeight="1" x14ac:dyDescent="0.2">
      <c r="A10" s="221" t="s">
        <v>471</v>
      </c>
      <c r="B10" s="222"/>
      <c r="C10" s="63"/>
      <c r="D10" s="197"/>
      <c r="E10" s="196"/>
      <c r="F10" s="63">
        <v>3000</v>
      </c>
      <c r="G10" s="197">
        <v>1</v>
      </c>
      <c r="H10" s="64">
        <f t="shared" ref="H10:H13" si="2">G10*F10</f>
        <v>3000</v>
      </c>
      <c r="I10" s="68" t="s">
        <v>472</v>
      </c>
      <c r="J10" s="47" t="s">
        <v>818</v>
      </c>
    </row>
    <row r="11" spans="1:14" ht="20.25" customHeight="1" x14ac:dyDescent="0.2">
      <c r="A11" s="221" t="s">
        <v>396</v>
      </c>
      <c r="B11" s="222"/>
      <c r="C11" s="63">
        <v>4000</v>
      </c>
      <c r="D11" s="197">
        <v>1</v>
      </c>
      <c r="E11" s="196">
        <f t="shared" si="0"/>
        <v>4000</v>
      </c>
      <c r="F11" s="63">
        <f t="shared" si="1"/>
        <v>4000</v>
      </c>
      <c r="G11" s="197">
        <v>1</v>
      </c>
      <c r="H11" s="64">
        <f t="shared" si="2"/>
        <v>4000</v>
      </c>
      <c r="I11" s="68" t="s">
        <v>819</v>
      </c>
      <c r="J11" s="47" t="s">
        <v>818</v>
      </c>
    </row>
    <row r="12" spans="1:14" ht="20.25" customHeight="1" x14ac:dyDescent="0.2">
      <c r="A12" s="221" t="s">
        <v>397</v>
      </c>
      <c r="B12" s="222"/>
      <c r="C12" s="63">
        <v>2000</v>
      </c>
      <c r="D12" s="197">
        <v>1</v>
      </c>
      <c r="E12" s="196">
        <f t="shared" si="0"/>
        <v>2000</v>
      </c>
      <c r="F12" s="63">
        <f t="shared" si="1"/>
        <v>2000</v>
      </c>
      <c r="G12" s="197">
        <v>1</v>
      </c>
      <c r="H12" s="64">
        <f t="shared" si="2"/>
        <v>2000</v>
      </c>
      <c r="I12" s="68" t="s">
        <v>592</v>
      </c>
      <c r="J12" s="47" t="s">
        <v>818</v>
      </c>
    </row>
    <row r="13" spans="1:14" ht="20.25" customHeight="1" x14ac:dyDescent="0.2">
      <c r="A13" s="221" t="s">
        <v>398</v>
      </c>
      <c r="B13" s="222"/>
      <c r="C13" s="63">
        <v>1500</v>
      </c>
      <c r="D13" s="197">
        <v>1</v>
      </c>
      <c r="E13" s="196">
        <f t="shared" si="0"/>
        <v>1500</v>
      </c>
      <c r="F13" s="63">
        <f t="shared" si="1"/>
        <v>1500</v>
      </c>
      <c r="G13" s="197">
        <v>1</v>
      </c>
      <c r="H13" s="64">
        <f t="shared" si="2"/>
        <v>1500</v>
      </c>
      <c r="I13" s="68" t="s">
        <v>670</v>
      </c>
      <c r="J13" s="47" t="s">
        <v>818</v>
      </c>
    </row>
    <row r="14" spans="1:14" ht="20.25" customHeight="1" x14ac:dyDescent="0.2">
      <c r="A14" s="221" t="s">
        <v>394</v>
      </c>
      <c r="B14" s="222"/>
      <c r="C14" s="63">
        <v>1000</v>
      </c>
      <c r="D14" s="197">
        <v>1</v>
      </c>
      <c r="E14" s="196">
        <v>1000</v>
      </c>
      <c r="F14" s="63">
        <f t="shared" si="1"/>
        <v>1000</v>
      </c>
      <c r="G14" s="197">
        <v>1</v>
      </c>
      <c r="H14" s="64">
        <v>1000</v>
      </c>
      <c r="I14" s="68" t="s">
        <v>393</v>
      </c>
      <c r="J14" s="47" t="s">
        <v>818</v>
      </c>
    </row>
    <row r="15" spans="1:14" ht="20.25" customHeight="1" x14ac:dyDescent="0.2">
      <c r="A15" s="221" t="s">
        <v>606</v>
      </c>
      <c r="B15" s="222"/>
      <c r="C15" s="63"/>
      <c r="D15" s="197"/>
      <c r="E15" s="196"/>
      <c r="F15" s="63">
        <v>4000</v>
      </c>
      <c r="G15" s="197">
        <v>1</v>
      </c>
      <c r="H15" s="64">
        <v>1000</v>
      </c>
      <c r="I15" s="68" t="s">
        <v>671</v>
      </c>
      <c r="J15" s="47" t="s">
        <v>818</v>
      </c>
    </row>
    <row r="16" spans="1:14" ht="20.25" customHeight="1" x14ac:dyDescent="0.2">
      <c r="A16" s="221" t="s">
        <v>399</v>
      </c>
      <c r="B16" s="222"/>
      <c r="C16" s="63">
        <v>750</v>
      </c>
      <c r="D16" s="197">
        <v>15</v>
      </c>
      <c r="E16" s="196">
        <f t="shared" si="0"/>
        <v>11250</v>
      </c>
      <c r="F16" s="63">
        <f t="shared" si="1"/>
        <v>750</v>
      </c>
      <c r="G16" s="197">
        <v>10</v>
      </c>
      <c r="H16" s="64">
        <f>G16*F16</f>
        <v>7500</v>
      </c>
      <c r="I16" s="68"/>
      <c r="J16" s="47" t="s">
        <v>818</v>
      </c>
    </row>
    <row r="17" spans="1:14" ht="20.25" customHeight="1" x14ac:dyDescent="0.2">
      <c r="A17" s="221" t="s">
        <v>605</v>
      </c>
      <c r="B17" s="222"/>
      <c r="C17" s="63"/>
      <c r="D17" s="197"/>
      <c r="E17" s="196"/>
      <c r="F17" s="63">
        <v>1500</v>
      </c>
      <c r="G17" s="197">
        <v>1</v>
      </c>
      <c r="H17" s="64">
        <f>G17*F17</f>
        <v>1500</v>
      </c>
      <c r="I17" s="68" t="s">
        <v>602</v>
      </c>
      <c r="J17" s="47" t="s">
        <v>818</v>
      </c>
    </row>
    <row r="18" spans="1:14" ht="20.25" customHeight="1" x14ac:dyDescent="0.2">
      <c r="A18" s="223"/>
      <c r="B18" s="223"/>
      <c r="C18" s="63"/>
      <c r="D18" s="197"/>
      <c r="E18" s="196"/>
      <c r="F18" s="63"/>
      <c r="G18" s="197"/>
      <c r="H18" s="64"/>
      <c r="I18" s="68"/>
    </row>
    <row r="19" spans="1:14" ht="20.25" customHeight="1" x14ac:dyDescent="0.2">
      <c r="A19" s="219" t="s">
        <v>378</v>
      </c>
      <c r="B19" s="220"/>
      <c r="C19" s="124"/>
      <c r="D19" s="124"/>
      <c r="E19" s="61">
        <f>SUM(E20:E21)</f>
        <v>21000</v>
      </c>
      <c r="F19" s="124"/>
      <c r="G19" s="201"/>
      <c r="H19" s="62">
        <f>H24+20280</f>
        <v>20990</v>
      </c>
      <c r="I19" s="67"/>
      <c r="J19" s="67"/>
    </row>
    <row r="20" spans="1:14" ht="20.25" customHeight="1" x14ac:dyDescent="0.2">
      <c r="A20" s="223" t="s">
        <v>413</v>
      </c>
      <c r="B20" s="223"/>
      <c r="C20" s="63">
        <v>130</v>
      </c>
      <c r="D20" s="197">
        <v>100</v>
      </c>
      <c r="E20" s="196">
        <f t="shared" ref="E20:E21" si="3">C20*D20</f>
        <v>13000</v>
      </c>
      <c r="F20" s="63">
        <f>C20</f>
        <v>130</v>
      </c>
      <c r="G20" s="197">
        <v>116</v>
      </c>
      <c r="H20" s="64">
        <f>G20*F20</f>
        <v>15080</v>
      </c>
      <c r="I20" s="68"/>
    </row>
    <row r="21" spans="1:14" ht="20.25" customHeight="1" x14ac:dyDescent="0.2">
      <c r="A21" s="223" t="s">
        <v>412</v>
      </c>
      <c r="B21" s="223"/>
      <c r="C21" s="63">
        <v>160</v>
      </c>
      <c r="D21" s="197">
        <v>50</v>
      </c>
      <c r="E21" s="196">
        <f t="shared" si="3"/>
        <v>8000</v>
      </c>
      <c r="F21" s="63">
        <f>C21</f>
        <v>160</v>
      </c>
      <c r="G21" s="197">
        <v>88</v>
      </c>
      <c r="H21" s="64">
        <f t="shared" ref="H21:H22" si="4">G21*F21</f>
        <v>14080</v>
      </c>
      <c r="I21" s="68"/>
    </row>
    <row r="22" spans="1:14" ht="20.25" customHeight="1" x14ac:dyDescent="0.2">
      <c r="A22" s="223" t="s">
        <v>683</v>
      </c>
      <c r="B22" s="223"/>
      <c r="C22" s="63"/>
      <c r="D22" s="197"/>
      <c r="E22" s="196"/>
      <c r="F22" s="181" t="s">
        <v>684</v>
      </c>
      <c r="G22" s="197">
        <f>17+10+10</f>
        <v>37</v>
      </c>
      <c r="H22" s="64">
        <f t="shared" si="4"/>
        <v>0</v>
      </c>
      <c r="I22" s="68"/>
    </row>
    <row r="23" spans="1:14" ht="20.25" customHeight="1" x14ac:dyDescent="0.2">
      <c r="A23" s="223" t="s">
        <v>821</v>
      </c>
      <c r="B23" s="223"/>
      <c r="C23" s="63"/>
      <c r="D23" s="197"/>
      <c r="E23" s="196"/>
      <c r="F23" s="63"/>
      <c r="G23" s="197">
        <f>G22+G21+G20</f>
        <v>241</v>
      </c>
      <c r="H23" s="64"/>
      <c r="I23" s="68"/>
    </row>
    <row r="24" spans="1:14" ht="20.25" customHeight="1" x14ac:dyDescent="0.2">
      <c r="A24" s="223" t="s">
        <v>604</v>
      </c>
      <c r="B24" s="223"/>
      <c r="C24" s="63"/>
      <c r="D24" s="197"/>
      <c r="E24" s="196"/>
      <c r="F24" s="63"/>
      <c r="G24" s="197">
        <v>51</v>
      </c>
      <c r="H24" s="64">
        <v>710</v>
      </c>
      <c r="I24" s="68"/>
    </row>
    <row r="25" spans="1:14" ht="31.5" customHeight="1" x14ac:dyDescent="0.2">
      <c r="A25" s="218" t="s">
        <v>352</v>
      </c>
      <c r="B25" s="218"/>
      <c r="C25" s="69"/>
      <c r="D25" s="69"/>
      <c r="E25" s="55" t="s">
        <v>377</v>
      </c>
      <c r="F25" s="55"/>
      <c r="G25" s="202"/>
      <c r="H25" s="56" t="s">
        <v>376</v>
      </c>
      <c r="I25" s="57" t="s">
        <v>353</v>
      </c>
      <c r="J25" s="57" t="s">
        <v>369</v>
      </c>
    </row>
    <row r="26" spans="1:14" s="54" customFormat="1" ht="21" customHeight="1" x14ac:dyDescent="0.2">
      <c r="A26" s="59" t="s">
        <v>414</v>
      </c>
      <c r="B26" s="60" t="s">
        <v>354</v>
      </c>
      <c r="C26" s="124" t="s">
        <v>803</v>
      </c>
      <c r="D26" s="124" t="s">
        <v>804</v>
      </c>
      <c r="E26" s="61">
        <f>SUM(E27:E52)</f>
        <v>12166</v>
      </c>
      <c r="F26" s="124" t="s">
        <v>803</v>
      </c>
      <c r="G26" s="201" t="s">
        <v>804</v>
      </c>
      <c r="H26" s="62">
        <f>SUM(H27:H52)</f>
        <v>26374.350000000002</v>
      </c>
      <c r="I26" s="67"/>
      <c r="J26" s="67"/>
    </row>
    <row r="27" spans="1:14" s="58" customFormat="1" ht="22.15" customHeight="1" x14ac:dyDescent="0.25">
      <c r="A27" s="224" t="s">
        <v>801</v>
      </c>
      <c r="B27" s="225"/>
      <c r="C27" s="63">
        <v>550</v>
      </c>
      <c r="D27" s="197">
        <v>1</v>
      </c>
      <c r="E27" s="196">
        <f t="shared" ref="E27:E42" si="5">D27*C27</f>
        <v>550</v>
      </c>
      <c r="F27" s="63">
        <v>1072</v>
      </c>
      <c r="G27" s="203">
        <v>1</v>
      </c>
      <c r="H27" s="64">
        <f t="shared" ref="H27:H42" si="6">G27*F27</f>
        <v>1072</v>
      </c>
      <c r="I27" s="68" t="s">
        <v>86</v>
      </c>
      <c r="J27" s="58" t="s">
        <v>817</v>
      </c>
      <c r="K27" s="120"/>
      <c r="N27" s="120" t="e">
        <f>E26+E53+#REF!</f>
        <v>#REF!</v>
      </c>
    </row>
    <row r="28" spans="1:14" s="58" customFormat="1" ht="22.15" customHeight="1" x14ac:dyDescent="0.25">
      <c r="A28" s="224" t="s">
        <v>823</v>
      </c>
      <c r="B28" s="225"/>
      <c r="C28" s="63"/>
      <c r="D28" s="197"/>
      <c r="E28" s="196"/>
      <c r="F28" s="63">
        <v>8.8000000000000007</v>
      </c>
      <c r="G28" s="203">
        <v>250</v>
      </c>
      <c r="H28" s="64">
        <f t="shared" ref="H28:H30" si="7">F28*G28</f>
        <v>2200</v>
      </c>
      <c r="I28" s="68" t="s">
        <v>809</v>
      </c>
      <c r="J28" s="58" t="s">
        <v>817</v>
      </c>
      <c r="K28" s="120"/>
      <c r="N28" s="120"/>
    </row>
    <row r="29" spans="1:14" s="58" customFormat="1" ht="22.15" customHeight="1" x14ac:dyDescent="0.25">
      <c r="A29" s="224" t="s">
        <v>824</v>
      </c>
      <c r="B29" s="225"/>
      <c r="C29" s="63"/>
      <c r="D29" s="197"/>
      <c r="E29" s="196"/>
      <c r="F29" s="63">
        <v>15.4</v>
      </c>
      <c r="G29" s="203">
        <v>250</v>
      </c>
      <c r="H29" s="64">
        <f t="shared" si="7"/>
        <v>3850</v>
      </c>
      <c r="I29" s="68" t="s">
        <v>809</v>
      </c>
      <c r="J29" s="58" t="s">
        <v>817</v>
      </c>
      <c r="K29" s="120"/>
      <c r="N29" s="120"/>
    </row>
    <row r="30" spans="1:14" s="58" customFormat="1" ht="22.15" customHeight="1" x14ac:dyDescent="0.25">
      <c r="A30" s="224" t="s">
        <v>825</v>
      </c>
      <c r="B30" s="225"/>
      <c r="C30" s="63"/>
      <c r="D30" s="197"/>
      <c r="E30" s="196"/>
      <c r="F30" s="63">
        <v>8.8000000000000007</v>
      </c>
      <c r="G30" s="203">
        <v>150</v>
      </c>
      <c r="H30" s="64">
        <f t="shared" si="7"/>
        <v>1320</v>
      </c>
      <c r="I30" s="68" t="s">
        <v>809</v>
      </c>
      <c r="J30" s="58" t="s">
        <v>817</v>
      </c>
      <c r="K30" s="120"/>
      <c r="N30" s="120"/>
    </row>
    <row r="31" spans="1:14" s="58" customFormat="1" ht="22.15" customHeight="1" x14ac:dyDescent="0.25">
      <c r="A31" s="224" t="s">
        <v>826</v>
      </c>
      <c r="B31" s="225"/>
      <c r="C31" s="63"/>
      <c r="D31" s="197"/>
      <c r="E31" s="196"/>
      <c r="F31" s="63">
        <v>3.3</v>
      </c>
      <c r="G31" s="203">
        <v>800</v>
      </c>
      <c r="H31" s="64">
        <f>F31*G31</f>
        <v>2640</v>
      </c>
      <c r="I31" s="68" t="s">
        <v>809</v>
      </c>
      <c r="J31" s="58" t="s">
        <v>817</v>
      </c>
      <c r="K31" s="120"/>
      <c r="N31" s="120"/>
    </row>
    <row r="32" spans="1:14" s="58" customFormat="1" ht="18" customHeight="1" x14ac:dyDescent="0.25">
      <c r="A32" s="224" t="s">
        <v>822</v>
      </c>
      <c r="B32" s="225"/>
      <c r="C32" s="63"/>
      <c r="D32" s="197"/>
      <c r="E32" s="196"/>
      <c r="F32" s="63"/>
      <c r="G32" s="203"/>
      <c r="H32" s="64">
        <v>1980</v>
      </c>
      <c r="I32" s="68" t="s">
        <v>809</v>
      </c>
      <c r="J32" s="58" t="s">
        <v>817</v>
      </c>
      <c r="K32" s="121"/>
      <c r="N32" s="120" t="e">
        <f>N27/180</f>
        <v>#REF!</v>
      </c>
    </row>
    <row r="33" spans="1:11" s="58" customFormat="1" ht="18" customHeight="1" x14ac:dyDescent="0.25">
      <c r="A33" s="224" t="s">
        <v>415</v>
      </c>
      <c r="B33" s="225"/>
      <c r="C33" s="63">
        <v>2000</v>
      </c>
      <c r="D33" s="197">
        <v>1</v>
      </c>
      <c r="E33" s="196">
        <f>D33*C33</f>
        <v>2000</v>
      </c>
      <c r="F33" s="63">
        <v>1707.75</v>
      </c>
      <c r="G33" s="203">
        <v>1</v>
      </c>
      <c r="H33" s="64">
        <f>G33*F33</f>
        <v>1707.75</v>
      </c>
      <c r="I33" s="68" t="s">
        <v>464</v>
      </c>
      <c r="J33" s="58" t="s">
        <v>817</v>
      </c>
      <c r="K33" s="121"/>
    </row>
    <row r="34" spans="1:11" s="58" customFormat="1" ht="18" customHeight="1" x14ac:dyDescent="0.25">
      <c r="A34" s="224" t="s">
        <v>416</v>
      </c>
      <c r="B34" s="225"/>
      <c r="C34" s="63">
        <v>1500</v>
      </c>
      <c r="D34" s="197">
        <v>1</v>
      </c>
      <c r="E34" s="196">
        <f t="shared" si="5"/>
        <v>1500</v>
      </c>
      <c r="F34" s="63"/>
      <c r="G34" s="203"/>
      <c r="H34" s="64">
        <v>1550</v>
      </c>
      <c r="I34" s="68" t="s">
        <v>474</v>
      </c>
      <c r="J34" s="58" t="s">
        <v>817</v>
      </c>
    </row>
    <row r="35" spans="1:11" s="58" customFormat="1" ht="18" customHeight="1" x14ac:dyDescent="0.25">
      <c r="A35" s="224" t="s">
        <v>417</v>
      </c>
      <c r="B35" s="225"/>
      <c r="C35" s="63">
        <v>4</v>
      </c>
      <c r="D35" s="197">
        <f>150*2</f>
        <v>300</v>
      </c>
      <c r="E35" s="196">
        <f t="shared" si="5"/>
        <v>1200</v>
      </c>
      <c r="F35" s="63">
        <v>3</v>
      </c>
      <c r="G35" s="203">
        <v>266</v>
      </c>
      <c r="H35" s="64">
        <f t="shared" si="6"/>
        <v>798</v>
      </c>
      <c r="I35" s="68" t="s">
        <v>463</v>
      </c>
      <c r="J35" s="58" t="s">
        <v>817</v>
      </c>
    </row>
    <row r="36" spans="1:11" s="58" customFormat="1" ht="18" customHeight="1" x14ac:dyDescent="0.25">
      <c r="A36" s="224" t="s">
        <v>798</v>
      </c>
      <c r="B36" s="225"/>
      <c r="C36" s="63"/>
      <c r="D36" s="197"/>
      <c r="E36" s="196"/>
      <c r="F36" s="63">
        <v>2</v>
      </c>
      <c r="G36" s="203">
        <v>19</v>
      </c>
      <c r="H36" s="64">
        <f t="shared" si="6"/>
        <v>38</v>
      </c>
      <c r="I36" s="68" t="s">
        <v>463</v>
      </c>
      <c r="J36" s="58" t="s">
        <v>817</v>
      </c>
    </row>
    <row r="37" spans="1:11" s="58" customFormat="1" ht="18" customHeight="1" x14ac:dyDescent="0.25">
      <c r="A37" s="224" t="s">
        <v>799</v>
      </c>
      <c r="B37" s="225"/>
      <c r="C37" s="63">
        <v>60</v>
      </c>
      <c r="D37" s="197">
        <v>8</v>
      </c>
      <c r="E37" s="196">
        <f t="shared" si="5"/>
        <v>480</v>
      </c>
      <c r="F37" s="63">
        <v>50</v>
      </c>
      <c r="G37" s="203">
        <v>7.5</v>
      </c>
      <c r="H37" s="64">
        <f t="shared" si="6"/>
        <v>375</v>
      </c>
      <c r="I37" s="68" t="s">
        <v>463</v>
      </c>
      <c r="J37" s="58" t="s">
        <v>817</v>
      </c>
    </row>
    <row r="38" spans="1:11" s="58" customFormat="1" ht="18" customHeight="1" x14ac:dyDescent="0.25">
      <c r="A38" s="224" t="s">
        <v>800</v>
      </c>
      <c r="B38" s="225"/>
      <c r="C38" s="63"/>
      <c r="D38" s="197"/>
      <c r="E38" s="196"/>
      <c r="F38" s="63">
        <v>100</v>
      </c>
      <c r="G38" s="203">
        <v>1</v>
      </c>
      <c r="H38" s="64">
        <f t="shared" si="6"/>
        <v>100</v>
      </c>
      <c r="I38" s="68" t="s">
        <v>463</v>
      </c>
      <c r="J38" s="58" t="s">
        <v>817</v>
      </c>
    </row>
    <row r="39" spans="1:11" s="58" customFormat="1" ht="18" customHeight="1" x14ac:dyDescent="0.25">
      <c r="A39" s="224" t="s">
        <v>466</v>
      </c>
      <c r="B39" s="225"/>
      <c r="C39" s="63">
        <f>E39/D39</f>
        <v>1.3919999999999999</v>
      </c>
      <c r="D39" s="197">
        <v>500</v>
      </c>
      <c r="E39" s="196">
        <v>696</v>
      </c>
      <c r="F39" s="63">
        <v>1.97</v>
      </c>
      <c r="G39" s="203">
        <v>500</v>
      </c>
      <c r="H39" s="64">
        <f t="shared" si="6"/>
        <v>985</v>
      </c>
      <c r="I39" s="68" t="s">
        <v>473</v>
      </c>
      <c r="J39" s="58" t="s">
        <v>817</v>
      </c>
    </row>
    <row r="40" spans="1:11" s="58" customFormat="1" ht="18" customHeight="1" x14ac:dyDescent="0.25">
      <c r="A40" s="224" t="s">
        <v>805</v>
      </c>
      <c r="B40" s="225"/>
      <c r="C40" s="63"/>
      <c r="D40" s="197"/>
      <c r="E40" s="196"/>
      <c r="F40" s="63"/>
      <c r="G40" s="203">
        <v>1</v>
      </c>
      <c r="H40" s="64">
        <f t="shared" si="6"/>
        <v>0</v>
      </c>
      <c r="I40" s="68" t="s">
        <v>473</v>
      </c>
    </row>
    <row r="41" spans="1:11" s="58" customFormat="1" ht="18" customHeight="1" x14ac:dyDescent="0.25">
      <c r="A41" s="224" t="s">
        <v>603</v>
      </c>
      <c r="B41" s="225"/>
      <c r="C41" s="63">
        <v>2000</v>
      </c>
      <c r="D41" s="197"/>
      <c r="E41" s="196">
        <f>C41</f>
        <v>2000</v>
      </c>
      <c r="F41" s="63"/>
      <c r="G41" s="203"/>
      <c r="H41" s="64"/>
      <c r="I41" s="68"/>
    </row>
    <row r="42" spans="1:11" s="58" customFormat="1" ht="18" customHeight="1" x14ac:dyDescent="0.25">
      <c r="A42" s="224" t="s">
        <v>465</v>
      </c>
      <c r="B42" s="225"/>
      <c r="C42" s="63">
        <v>7.48</v>
      </c>
      <c r="D42" s="197">
        <v>500</v>
      </c>
      <c r="E42" s="196">
        <f t="shared" si="5"/>
        <v>3740</v>
      </c>
      <c r="F42" s="63">
        <v>8.23</v>
      </c>
      <c r="G42" s="203">
        <v>250</v>
      </c>
      <c r="H42" s="64">
        <f t="shared" si="6"/>
        <v>2057.5</v>
      </c>
      <c r="I42" s="68" t="s">
        <v>473</v>
      </c>
      <c r="J42" s="58" t="s">
        <v>817</v>
      </c>
    </row>
    <row r="43" spans="1:11" s="58" customFormat="1" ht="18" customHeight="1" x14ac:dyDescent="0.25">
      <c r="A43" s="224" t="s">
        <v>794</v>
      </c>
      <c r="B43" s="225"/>
      <c r="C43" s="63"/>
      <c r="D43" s="197"/>
      <c r="E43" s="196"/>
      <c r="F43" s="63">
        <v>57</v>
      </c>
      <c r="G43" s="203">
        <v>1</v>
      </c>
      <c r="H43" s="64">
        <f>F43*G43</f>
        <v>57</v>
      </c>
      <c r="I43" s="68" t="s">
        <v>795</v>
      </c>
      <c r="J43" s="58" t="s">
        <v>817</v>
      </c>
    </row>
    <row r="44" spans="1:11" s="58" customFormat="1" ht="18" customHeight="1" x14ac:dyDescent="0.25">
      <c r="A44" s="224" t="s">
        <v>796</v>
      </c>
      <c r="B44" s="225"/>
      <c r="C44" s="63"/>
      <c r="D44" s="197"/>
      <c r="E44" s="196"/>
      <c r="F44" s="63">
        <v>57</v>
      </c>
      <c r="G44" s="203">
        <v>1</v>
      </c>
      <c r="H44" s="64">
        <f>F44*G44</f>
        <v>57</v>
      </c>
      <c r="I44" s="68" t="s">
        <v>795</v>
      </c>
      <c r="J44" s="58" t="s">
        <v>817</v>
      </c>
    </row>
    <row r="45" spans="1:11" s="58" customFormat="1" ht="18" customHeight="1" x14ac:dyDescent="0.25">
      <c r="A45" s="224" t="s">
        <v>802</v>
      </c>
      <c r="B45" s="225"/>
      <c r="C45" s="63"/>
      <c r="D45" s="197"/>
      <c r="E45" s="196"/>
      <c r="F45" s="63">
        <v>380</v>
      </c>
      <c r="G45" s="203">
        <v>1</v>
      </c>
      <c r="H45" s="64">
        <f t="shared" ref="H45:H51" si="8">F45*G45</f>
        <v>380</v>
      </c>
      <c r="I45" s="68" t="s">
        <v>808</v>
      </c>
      <c r="J45" s="58" t="s">
        <v>817</v>
      </c>
    </row>
    <row r="46" spans="1:11" s="58" customFormat="1" ht="18" customHeight="1" x14ac:dyDescent="0.25">
      <c r="A46" s="224" t="s">
        <v>811</v>
      </c>
      <c r="B46" s="225"/>
      <c r="C46" s="63"/>
      <c r="D46" s="197"/>
      <c r="E46" s="196"/>
      <c r="F46" s="63">
        <f>H46/G46</f>
        <v>0.90103333333333335</v>
      </c>
      <c r="G46" s="203">
        <v>300</v>
      </c>
      <c r="H46" s="64">
        <v>270.31</v>
      </c>
      <c r="I46" s="68" t="s">
        <v>703</v>
      </c>
      <c r="J46" s="58" t="s">
        <v>817</v>
      </c>
    </row>
    <row r="47" spans="1:11" s="58" customFormat="1" ht="18" customHeight="1" x14ac:dyDescent="0.25">
      <c r="A47" s="224" t="s">
        <v>812</v>
      </c>
      <c r="B47" s="225"/>
      <c r="C47" s="63"/>
      <c r="D47" s="197"/>
      <c r="E47" s="196"/>
      <c r="F47" s="63">
        <f>H47/G47</f>
        <v>2.8679999999999999</v>
      </c>
      <c r="G47" s="203">
        <v>250</v>
      </c>
      <c r="H47" s="64">
        <v>717</v>
      </c>
      <c r="I47" s="68" t="s">
        <v>703</v>
      </c>
      <c r="J47" s="58" t="s">
        <v>817</v>
      </c>
    </row>
    <row r="48" spans="1:11" s="58" customFormat="1" ht="18" customHeight="1" x14ac:dyDescent="0.25">
      <c r="A48" s="224" t="s">
        <v>813</v>
      </c>
      <c r="B48" s="225"/>
      <c r="C48" s="63"/>
      <c r="D48" s="197"/>
      <c r="E48" s="196"/>
      <c r="F48" s="63">
        <v>68.650000000000006</v>
      </c>
      <c r="G48" s="203">
        <v>1</v>
      </c>
      <c r="H48" s="64">
        <f>F48*G48</f>
        <v>68.650000000000006</v>
      </c>
      <c r="I48" s="68" t="s">
        <v>703</v>
      </c>
      <c r="J48" s="58" t="s">
        <v>817</v>
      </c>
    </row>
    <row r="49" spans="1:11" s="58" customFormat="1" ht="18" customHeight="1" x14ac:dyDescent="0.25">
      <c r="A49" s="224" t="s">
        <v>814</v>
      </c>
      <c r="B49" s="225"/>
      <c r="C49" s="63"/>
      <c r="D49" s="197"/>
      <c r="E49" s="196"/>
      <c r="F49" s="63">
        <f>H49/G49</f>
        <v>3.4723999999999999</v>
      </c>
      <c r="G49" s="203">
        <v>25</v>
      </c>
      <c r="H49" s="64">
        <v>86.81</v>
      </c>
      <c r="I49" s="68" t="s">
        <v>703</v>
      </c>
      <c r="J49" s="58" t="s">
        <v>817</v>
      </c>
    </row>
    <row r="50" spans="1:11" s="58" customFormat="1" ht="18" customHeight="1" x14ac:dyDescent="0.25">
      <c r="A50" s="224" t="s">
        <v>815</v>
      </c>
      <c r="B50" s="225"/>
      <c r="C50" s="63"/>
      <c r="D50" s="197"/>
      <c r="E50" s="196"/>
      <c r="F50" s="63">
        <f>H50/G50</f>
        <v>0.29448000000000002</v>
      </c>
      <c r="G50" s="203">
        <v>250</v>
      </c>
      <c r="H50" s="64">
        <v>73.62</v>
      </c>
      <c r="I50" s="68" t="s">
        <v>703</v>
      </c>
      <c r="J50" s="58" t="s">
        <v>817</v>
      </c>
    </row>
    <row r="51" spans="1:11" s="58" customFormat="1" ht="18" customHeight="1" x14ac:dyDescent="0.25">
      <c r="A51" s="224" t="s">
        <v>806</v>
      </c>
      <c r="B51" s="225"/>
      <c r="C51" s="63"/>
      <c r="D51" s="197"/>
      <c r="E51" s="196"/>
      <c r="F51" s="63">
        <v>3990.71</v>
      </c>
      <c r="G51" s="203">
        <v>1</v>
      </c>
      <c r="H51" s="64">
        <f t="shared" si="8"/>
        <v>3990.71</v>
      </c>
      <c r="I51" s="68" t="s">
        <v>807</v>
      </c>
      <c r="J51" s="58" t="s">
        <v>817</v>
      </c>
      <c r="K51" s="120"/>
    </row>
    <row r="52" spans="1:11" s="58" customFormat="1" ht="20.25" customHeight="1" x14ac:dyDescent="0.25">
      <c r="A52" s="224"/>
      <c r="B52" s="225"/>
      <c r="C52" s="63"/>
      <c r="D52" s="197"/>
      <c r="E52" s="196"/>
      <c r="F52" s="63"/>
      <c r="G52" s="203"/>
      <c r="H52" s="64"/>
      <c r="I52" s="68"/>
    </row>
    <row r="53" spans="1:11" s="58" customFormat="1" ht="19.5" customHeight="1" x14ac:dyDescent="0.25">
      <c r="A53" s="59" t="s">
        <v>419</v>
      </c>
      <c r="B53" s="60" t="s">
        <v>354</v>
      </c>
      <c r="C53" s="60"/>
      <c r="D53" s="60"/>
      <c r="E53" s="61">
        <f>SUM(E54:E56)</f>
        <v>5750</v>
      </c>
      <c r="F53" s="61"/>
      <c r="G53" s="204"/>
      <c r="H53" s="62">
        <f>SUM(H54:H56)</f>
        <v>4726.7</v>
      </c>
      <c r="I53" s="67"/>
    </row>
    <row r="54" spans="1:11" s="58" customFormat="1" ht="22.15" customHeight="1" x14ac:dyDescent="0.25">
      <c r="A54" s="224" t="s">
        <v>420</v>
      </c>
      <c r="B54" s="225"/>
      <c r="C54" s="63">
        <v>25</v>
      </c>
      <c r="D54" s="197">
        <v>150</v>
      </c>
      <c r="E54" s="122">
        <f>D54*C54</f>
        <v>3750</v>
      </c>
      <c r="F54" s="122">
        <v>1247.9000000000001</v>
      </c>
      <c r="G54" s="203">
        <v>1</v>
      </c>
      <c r="H54" s="64">
        <f>G54*F54</f>
        <v>1247.9000000000001</v>
      </c>
      <c r="I54" s="195" t="s">
        <v>810</v>
      </c>
      <c r="K54" s="120"/>
    </row>
    <row r="55" spans="1:11" s="58" customFormat="1" ht="22.15" customHeight="1" x14ac:dyDescent="0.25">
      <c r="A55" s="224" t="s">
        <v>300</v>
      </c>
      <c r="B55" s="225"/>
      <c r="C55" s="63">
        <v>2000</v>
      </c>
      <c r="D55" s="197">
        <v>1</v>
      </c>
      <c r="E55" s="122">
        <f t="shared" ref="E55" si="9">D55*C55</f>
        <v>2000</v>
      </c>
      <c r="F55" s="122">
        <v>14.52</v>
      </c>
      <c r="G55" s="203">
        <v>190</v>
      </c>
      <c r="H55" s="64">
        <f>G55*F55</f>
        <v>2758.7999999999997</v>
      </c>
      <c r="I55" s="195" t="s">
        <v>809</v>
      </c>
      <c r="J55" s="58" t="s">
        <v>817</v>
      </c>
      <c r="K55" s="120"/>
    </row>
    <row r="56" spans="1:11" ht="21.75" customHeight="1" x14ac:dyDescent="0.2">
      <c r="A56" s="224" t="s">
        <v>797</v>
      </c>
      <c r="B56" s="225"/>
      <c r="C56" s="63"/>
      <c r="D56" s="197"/>
      <c r="E56" s="122">
        <f>D56*C56</f>
        <v>0</v>
      </c>
      <c r="F56" s="122">
        <v>720</v>
      </c>
      <c r="G56" s="203">
        <v>1</v>
      </c>
      <c r="H56" s="64">
        <f>F56*G56</f>
        <v>720</v>
      </c>
      <c r="I56" s="195" t="s">
        <v>816</v>
      </c>
      <c r="J56" s="58" t="s">
        <v>817</v>
      </c>
    </row>
    <row r="57" spans="1:11" s="58" customFormat="1" ht="22.15" customHeight="1" x14ac:dyDescent="0.25">
      <c r="A57" s="191"/>
      <c r="B57" s="192"/>
      <c r="C57" s="123"/>
      <c r="E57" s="120"/>
      <c r="G57" s="205"/>
    </row>
    <row r="58" spans="1:11" ht="18" customHeight="1" x14ac:dyDescent="0.2"/>
    <row r="59" spans="1:11" ht="18" customHeight="1" x14ac:dyDescent="0.2"/>
    <row r="60" spans="1:11" ht="18" customHeight="1" x14ac:dyDescent="0.2"/>
    <row r="61" spans="1:11" ht="18" customHeight="1" x14ac:dyDescent="0.2"/>
    <row r="62" spans="1:11" ht="18" customHeight="1" x14ac:dyDescent="0.2"/>
  </sheetData>
  <mergeCells count="49">
    <mergeCell ref="A56:B56"/>
    <mergeCell ref="A36:B36"/>
    <mergeCell ref="A38:B38"/>
    <mergeCell ref="A40:B40"/>
    <mergeCell ref="A24:B24"/>
    <mergeCell ref="A28:B28"/>
    <mergeCell ref="A29:B29"/>
    <mergeCell ref="A31:B31"/>
    <mergeCell ref="A30:B30"/>
    <mergeCell ref="A52:B52"/>
    <mergeCell ref="A48:B48"/>
    <mergeCell ref="A49:B49"/>
    <mergeCell ref="A43:B43"/>
    <mergeCell ref="A44:B44"/>
    <mergeCell ref="A45:B45"/>
    <mergeCell ref="A27:B27"/>
    <mergeCell ref="A19:B19"/>
    <mergeCell ref="A20:B20"/>
    <mergeCell ref="A21:B21"/>
    <mergeCell ref="A23:B23"/>
    <mergeCell ref="A25:B25"/>
    <mergeCell ref="A35:B35"/>
    <mergeCell ref="A37:B37"/>
    <mergeCell ref="A42:B42"/>
    <mergeCell ref="A41:B41"/>
    <mergeCell ref="A22:B22"/>
    <mergeCell ref="A32:B32"/>
    <mergeCell ref="A33:B33"/>
    <mergeCell ref="A34:B34"/>
    <mergeCell ref="A55:B55"/>
    <mergeCell ref="A39:B39"/>
    <mergeCell ref="A46:B46"/>
    <mergeCell ref="A51:B51"/>
    <mergeCell ref="A47:B47"/>
    <mergeCell ref="A54:B54"/>
    <mergeCell ref="A50:B50"/>
    <mergeCell ref="A12:B12"/>
    <mergeCell ref="A13:B13"/>
    <mergeCell ref="A14:B14"/>
    <mergeCell ref="A16:B16"/>
    <mergeCell ref="A18:B18"/>
    <mergeCell ref="A17:B17"/>
    <mergeCell ref="A15:B15"/>
    <mergeCell ref="D1:F1"/>
    <mergeCell ref="A7:B7"/>
    <mergeCell ref="A8:B8"/>
    <mergeCell ref="A9:B9"/>
    <mergeCell ref="A11:B11"/>
    <mergeCell ref="A10:B10"/>
  </mergeCells>
  <pageMargins left="0.7" right="0.7" top="0.75" bottom="0.75" header="0.3" footer="0.3"/>
  <pageSetup paperSize="9" scale="5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N212"/>
  <sheetViews>
    <sheetView workbookViewId="0">
      <pane ySplit="1" topLeftCell="A2" activePane="bottomLeft" state="frozen"/>
      <selection pane="bottomLeft" activeCell="B127" sqref="B127"/>
    </sheetView>
  </sheetViews>
  <sheetFormatPr defaultRowHeight="15" x14ac:dyDescent="0.25"/>
  <cols>
    <col min="1" max="1" width="9.140625" style="2"/>
    <col min="2" max="2" width="81.85546875" bestFit="1" customWidth="1"/>
    <col min="3" max="3" width="10.7109375" bestFit="1" customWidth="1"/>
    <col min="4" max="5" width="14.42578125" customWidth="1"/>
    <col min="6" max="6" width="54.28515625" bestFit="1" customWidth="1"/>
    <col min="7" max="7" width="7.28515625" customWidth="1"/>
    <col min="8" max="9" width="9.7109375" style="1" customWidth="1"/>
    <col min="10" max="10" width="66.42578125" bestFit="1" customWidth="1"/>
    <col min="11" max="11" width="9.5703125" style="7" customWidth="1"/>
    <col min="12" max="12" width="4.5703125" style="7" customWidth="1"/>
    <col min="14" max="14" width="4.140625" customWidth="1"/>
  </cols>
  <sheetData>
    <row r="1" spans="1:14" s="8" customFormat="1" ht="30" customHeight="1" x14ac:dyDescent="0.25">
      <c r="A1" s="9" t="s">
        <v>110</v>
      </c>
      <c r="B1" s="8" t="s">
        <v>111</v>
      </c>
      <c r="D1" s="8" t="s">
        <v>0</v>
      </c>
      <c r="E1" s="8" t="s">
        <v>1</v>
      </c>
      <c r="F1" s="8" t="s">
        <v>2</v>
      </c>
      <c r="G1" s="8" t="s">
        <v>112</v>
      </c>
      <c r="H1" s="9" t="s">
        <v>113</v>
      </c>
      <c r="I1" s="9" t="s">
        <v>3</v>
      </c>
      <c r="J1" s="8" t="s">
        <v>114</v>
      </c>
      <c r="K1" s="8" t="s">
        <v>115</v>
      </c>
    </row>
    <row r="2" spans="1:14" hidden="1" x14ac:dyDescent="0.25">
      <c r="A2" s="5"/>
      <c r="B2" s="6" t="s">
        <v>116</v>
      </c>
      <c r="C2" s="6">
        <v>1</v>
      </c>
      <c r="D2" s="25" t="s">
        <v>42</v>
      </c>
      <c r="E2" s="25" t="s">
        <v>43</v>
      </c>
      <c r="F2" s="3" t="s">
        <v>117</v>
      </c>
      <c r="G2" s="6"/>
      <c r="H2" s="4" t="s">
        <v>118</v>
      </c>
      <c r="I2" s="4"/>
      <c r="J2" s="6"/>
      <c r="K2" s="10" t="s">
        <v>118</v>
      </c>
      <c r="L2" s="10">
        <f>COUNTIF(H:H,K2)</f>
        <v>92</v>
      </c>
      <c r="M2" s="12" t="s">
        <v>119</v>
      </c>
      <c r="N2" s="12">
        <f>COUNTIF(I:I,"y")</f>
        <v>0</v>
      </c>
    </row>
    <row r="3" spans="1:14" hidden="1" x14ac:dyDescent="0.25">
      <c r="A3" s="5"/>
      <c r="B3" s="6" t="s">
        <v>86</v>
      </c>
      <c r="C3" s="6">
        <v>2</v>
      </c>
      <c r="D3" s="25" t="s">
        <v>120</v>
      </c>
      <c r="E3" s="25" t="s">
        <v>69</v>
      </c>
      <c r="F3" s="3" t="s">
        <v>87</v>
      </c>
      <c r="G3" s="6"/>
      <c r="H3" s="4" t="s">
        <v>121</v>
      </c>
      <c r="I3" s="4"/>
      <c r="J3" s="6"/>
      <c r="K3" s="21"/>
      <c r="L3" s="21"/>
    </row>
    <row r="4" spans="1:14" hidden="1" x14ac:dyDescent="0.25">
      <c r="A4" s="5"/>
      <c r="B4" s="6" t="s">
        <v>116</v>
      </c>
      <c r="C4" s="6">
        <v>2</v>
      </c>
      <c r="D4" s="25" t="s">
        <v>44</v>
      </c>
      <c r="E4" s="25" t="s">
        <v>43</v>
      </c>
      <c r="F4" s="3"/>
      <c r="G4" s="6"/>
      <c r="H4" s="4" t="s">
        <v>118</v>
      </c>
      <c r="I4" s="4"/>
      <c r="J4" s="6"/>
      <c r="K4" s="11" t="s">
        <v>121</v>
      </c>
      <c r="L4" s="11">
        <f>COUNTIF(H:H,K4)</f>
        <v>14</v>
      </c>
    </row>
    <row r="5" spans="1:14" hidden="1" x14ac:dyDescent="0.25">
      <c r="A5" s="5"/>
      <c r="B5" s="6" t="s">
        <v>122</v>
      </c>
      <c r="C5" s="6">
        <v>1</v>
      </c>
      <c r="D5" s="25" t="s">
        <v>123</v>
      </c>
      <c r="E5" s="25" t="s">
        <v>124</v>
      </c>
      <c r="F5" s="3" t="s">
        <v>125</v>
      </c>
      <c r="G5" s="6"/>
      <c r="H5" s="4" t="s">
        <v>118</v>
      </c>
      <c r="I5" s="4"/>
      <c r="J5" s="6"/>
    </row>
    <row r="6" spans="1:14" hidden="1" x14ac:dyDescent="0.25">
      <c r="A6" s="5"/>
      <c r="B6" s="6" t="s">
        <v>122</v>
      </c>
      <c r="C6" s="6">
        <v>2</v>
      </c>
      <c r="D6" s="25" t="s">
        <v>126</v>
      </c>
      <c r="E6" s="25" t="s">
        <v>127</v>
      </c>
      <c r="F6" s="13" t="s">
        <v>128</v>
      </c>
      <c r="G6" s="6"/>
      <c r="H6" s="4" t="s">
        <v>118</v>
      </c>
      <c r="I6" s="4"/>
      <c r="J6" s="6"/>
    </row>
    <row r="7" spans="1:14" hidden="1" x14ac:dyDescent="0.25">
      <c r="A7" s="5"/>
      <c r="B7" s="6" t="s">
        <v>6</v>
      </c>
      <c r="C7" s="6">
        <v>2</v>
      </c>
      <c r="D7" s="25" t="s">
        <v>17</v>
      </c>
      <c r="E7" s="25" t="s">
        <v>129</v>
      </c>
      <c r="F7" s="22"/>
      <c r="G7" s="6"/>
      <c r="H7" s="4" t="s">
        <v>118</v>
      </c>
      <c r="I7" s="4"/>
      <c r="J7" s="6"/>
    </row>
    <row r="8" spans="1:14" hidden="1" x14ac:dyDescent="0.25">
      <c r="A8" s="5"/>
      <c r="B8" s="6" t="s">
        <v>6</v>
      </c>
      <c r="C8" s="6">
        <v>1</v>
      </c>
      <c r="D8" s="25" t="s">
        <v>7</v>
      </c>
      <c r="E8" s="25" t="s">
        <v>8</v>
      </c>
      <c r="F8" s="3" t="s">
        <v>9</v>
      </c>
      <c r="G8" s="6"/>
      <c r="H8" s="4" t="s">
        <v>118</v>
      </c>
      <c r="I8" s="4"/>
      <c r="J8" s="6"/>
    </row>
    <row r="9" spans="1:14" hidden="1" x14ac:dyDescent="0.25">
      <c r="A9" s="5"/>
      <c r="B9" s="6" t="s">
        <v>130</v>
      </c>
      <c r="C9" s="6">
        <v>10</v>
      </c>
      <c r="D9" s="25" t="s">
        <v>55</v>
      </c>
      <c r="E9" s="25" t="s">
        <v>56</v>
      </c>
      <c r="F9" s="3"/>
      <c r="G9" s="6"/>
      <c r="H9" s="4" t="s">
        <v>118</v>
      </c>
      <c r="I9" s="4"/>
      <c r="J9" s="6"/>
    </row>
    <row r="10" spans="1:14" hidden="1" x14ac:dyDescent="0.25">
      <c r="A10" s="5"/>
      <c r="B10" s="6" t="s">
        <v>130</v>
      </c>
      <c r="C10" s="6">
        <v>9</v>
      </c>
      <c r="D10" s="25" t="s">
        <v>53</v>
      </c>
      <c r="E10" s="25" t="s">
        <v>54</v>
      </c>
      <c r="F10" s="3" t="s">
        <v>131</v>
      </c>
      <c r="G10" s="6"/>
      <c r="H10" s="4" t="s">
        <v>118</v>
      </c>
      <c r="I10" s="4"/>
      <c r="J10" s="6"/>
    </row>
    <row r="11" spans="1:14" hidden="1" x14ac:dyDescent="0.25">
      <c r="A11" s="5"/>
      <c r="B11" s="6" t="s">
        <v>130</v>
      </c>
      <c r="C11" s="6">
        <v>3</v>
      </c>
      <c r="D11" s="25" t="s">
        <v>57</v>
      </c>
      <c r="E11" s="25" t="s">
        <v>58</v>
      </c>
      <c r="F11" s="3" t="s">
        <v>132</v>
      </c>
      <c r="G11" s="6"/>
      <c r="H11" s="4" t="s">
        <v>118</v>
      </c>
      <c r="I11" s="4"/>
      <c r="J11" s="6"/>
    </row>
    <row r="12" spans="1:14" s="7" customFormat="1" hidden="1" x14ac:dyDescent="0.25">
      <c r="A12" s="5"/>
      <c r="B12" s="6" t="s">
        <v>130</v>
      </c>
      <c r="C12" s="6">
        <v>15</v>
      </c>
      <c r="D12" s="25" t="s">
        <v>40</v>
      </c>
      <c r="E12" s="25" t="s">
        <v>133</v>
      </c>
      <c r="F12" s="3" t="s">
        <v>134</v>
      </c>
      <c r="G12" s="6"/>
      <c r="H12" s="4" t="s">
        <v>118</v>
      </c>
      <c r="I12" s="4"/>
      <c r="J12" s="6"/>
      <c r="M12"/>
      <c r="N12"/>
    </row>
    <row r="13" spans="1:14" s="7" customFormat="1" hidden="1" x14ac:dyDescent="0.25">
      <c r="A13" s="5"/>
      <c r="B13" s="6" t="s">
        <v>130</v>
      </c>
      <c r="C13" s="6">
        <v>16</v>
      </c>
      <c r="D13" s="25" t="s">
        <v>70</v>
      </c>
      <c r="E13" s="25" t="s">
        <v>133</v>
      </c>
      <c r="F13" s="13" t="s">
        <v>135</v>
      </c>
      <c r="G13" s="6"/>
      <c r="H13" s="4" t="s">
        <v>118</v>
      </c>
      <c r="I13" s="4"/>
      <c r="J13" s="6"/>
      <c r="M13"/>
      <c r="N13"/>
    </row>
    <row r="14" spans="1:14" s="7" customFormat="1" hidden="1" x14ac:dyDescent="0.25">
      <c r="A14" s="5"/>
      <c r="B14" s="6" t="s">
        <v>13</v>
      </c>
      <c r="C14" s="6">
        <v>1</v>
      </c>
      <c r="D14" s="25" t="s">
        <v>136</v>
      </c>
      <c r="E14" s="25" t="s">
        <v>14</v>
      </c>
      <c r="F14" s="3" t="s">
        <v>15</v>
      </c>
      <c r="G14" s="6"/>
      <c r="H14" s="4" t="s">
        <v>118</v>
      </c>
      <c r="I14" s="4" t="s">
        <v>137</v>
      </c>
      <c r="J14" s="6" t="s">
        <v>138</v>
      </c>
      <c r="M14"/>
      <c r="N14"/>
    </row>
    <row r="15" spans="1:14" s="7" customFormat="1" hidden="1" x14ac:dyDescent="0.25">
      <c r="A15" s="5"/>
      <c r="B15" s="6" t="s">
        <v>13</v>
      </c>
      <c r="C15" s="6">
        <v>2</v>
      </c>
      <c r="D15" s="25" t="s">
        <v>16</v>
      </c>
      <c r="E15" s="25" t="s">
        <v>139</v>
      </c>
      <c r="F15" s="3"/>
      <c r="G15" s="6"/>
      <c r="H15" s="4" t="s">
        <v>118</v>
      </c>
      <c r="I15" s="4" t="s">
        <v>137</v>
      </c>
      <c r="J15" s="6" t="s">
        <v>138</v>
      </c>
      <c r="M15"/>
      <c r="N15"/>
    </row>
    <row r="16" spans="1:14" s="7" customFormat="1" hidden="1" x14ac:dyDescent="0.25">
      <c r="A16" s="5"/>
      <c r="B16" s="6" t="s">
        <v>18</v>
      </c>
      <c r="C16" s="6">
        <v>7</v>
      </c>
      <c r="D16" s="25" t="s">
        <v>20</v>
      </c>
      <c r="E16" s="25" t="s">
        <v>21</v>
      </c>
      <c r="F16" s="3" t="s">
        <v>22</v>
      </c>
      <c r="G16" s="6"/>
      <c r="H16" s="4" t="s">
        <v>118</v>
      </c>
      <c r="I16" s="4"/>
      <c r="J16" s="6"/>
      <c r="M16"/>
      <c r="N16"/>
    </row>
    <row r="17" spans="1:14" s="7" customFormat="1" hidden="1" x14ac:dyDescent="0.25">
      <c r="A17" s="5"/>
      <c r="B17" s="6" t="s">
        <v>18</v>
      </c>
      <c r="C17" s="6">
        <v>8</v>
      </c>
      <c r="D17" s="25" t="s">
        <v>23</v>
      </c>
      <c r="E17" s="25" t="s">
        <v>21</v>
      </c>
      <c r="F17" s="3" t="s">
        <v>140</v>
      </c>
      <c r="G17" s="6"/>
      <c r="H17" s="4" t="s">
        <v>118</v>
      </c>
      <c r="I17" s="4"/>
      <c r="J17" s="6"/>
      <c r="M17"/>
      <c r="N17"/>
    </row>
    <row r="18" spans="1:14" s="7" customFormat="1" hidden="1" x14ac:dyDescent="0.25">
      <c r="A18" s="5"/>
      <c r="B18" s="6" t="s">
        <v>18</v>
      </c>
      <c r="C18" s="6">
        <v>2</v>
      </c>
      <c r="D18" s="25" t="s">
        <v>141</v>
      </c>
      <c r="E18" s="25" t="s">
        <v>142</v>
      </c>
      <c r="F18" s="23"/>
      <c r="G18" s="6"/>
      <c r="H18" s="4" t="s">
        <v>118</v>
      </c>
      <c r="I18" s="4"/>
      <c r="J18" s="3" t="s">
        <v>143</v>
      </c>
      <c r="M18"/>
      <c r="N18"/>
    </row>
    <row r="19" spans="1:14" s="7" customFormat="1" hidden="1" x14ac:dyDescent="0.25">
      <c r="A19" s="5"/>
      <c r="B19" s="6" t="s">
        <v>18</v>
      </c>
      <c r="C19" s="6">
        <v>11</v>
      </c>
      <c r="D19" s="25" t="s">
        <v>71</v>
      </c>
      <c r="E19" s="25" t="s">
        <v>69</v>
      </c>
      <c r="F19" s="3" t="s">
        <v>144</v>
      </c>
      <c r="G19" s="6"/>
      <c r="H19" s="4" t="s">
        <v>118</v>
      </c>
      <c r="I19" s="4"/>
      <c r="J19" s="20" t="s">
        <v>145</v>
      </c>
      <c r="M19"/>
      <c r="N19"/>
    </row>
    <row r="20" spans="1:14" s="7" customFormat="1" x14ac:dyDescent="0.25">
      <c r="A20" s="5"/>
      <c r="B20" s="6"/>
      <c r="C20" s="6">
        <v>12</v>
      </c>
      <c r="D20" s="6"/>
      <c r="E20" s="6"/>
      <c r="F20" s="3"/>
      <c r="G20" s="6"/>
      <c r="H20" s="4"/>
      <c r="I20" s="38"/>
      <c r="J20" s="6"/>
      <c r="M20"/>
      <c r="N20"/>
    </row>
    <row r="21" spans="1:14" s="7" customFormat="1" hidden="1" x14ac:dyDescent="0.25">
      <c r="A21" s="5"/>
      <c r="B21" s="6" t="s">
        <v>18</v>
      </c>
      <c r="C21" s="6">
        <v>25</v>
      </c>
      <c r="D21" s="25" t="s">
        <v>146</v>
      </c>
      <c r="E21" s="25" t="s">
        <v>147</v>
      </c>
      <c r="F21" s="3" t="s">
        <v>148</v>
      </c>
      <c r="G21" s="6"/>
      <c r="H21" s="4" t="s">
        <v>118</v>
      </c>
      <c r="I21" s="4"/>
      <c r="J21" s="6" t="s">
        <v>149</v>
      </c>
      <c r="M21"/>
      <c r="N21"/>
    </row>
    <row r="22" spans="1:14" s="7" customFormat="1" hidden="1" x14ac:dyDescent="0.25">
      <c r="A22" s="5"/>
      <c r="B22" s="6" t="s">
        <v>18</v>
      </c>
      <c r="C22" s="6">
        <v>9</v>
      </c>
      <c r="D22" s="25" t="s">
        <v>35</v>
      </c>
      <c r="E22" s="25" t="s">
        <v>36</v>
      </c>
      <c r="F22" s="3" t="s">
        <v>37</v>
      </c>
      <c r="G22" s="6"/>
      <c r="H22" s="4" t="s">
        <v>118</v>
      </c>
      <c r="I22" s="4"/>
      <c r="J22" s="6"/>
      <c r="M22"/>
      <c r="N22"/>
    </row>
    <row r="23" spans="1:14" s="7" customFormat="1" hidden="1" x14ac:dyDescent="0.25">
      <c r="A23" s="5"/>
      <c r="B23" s="6" t="s">
        <v>18</v>
      </c>
      <c r="C23" s="6">
        <v>1</v>
      </c>
      <c r="D23" s="25" t="s">
        <v>32</v>
      </c>
      <c r="E23" s="25" t="s">
        <v>33</v>
      </c>
      <c r="F23" s="3" t="s">
        <v>34</v>
      </c>
      <c r="G23" s="6"/>
      <c r="H23" s="4" t="s">
        <v>118</v>
      </c>
      <c r="I23" s="4"/>
      <c r="J23" s="6" t="s">
        <v>150</v>
      </c>
      <c r="M23"/>
      <c r="N23"/>
    </row>
    <row r="24" spans="1:14" s="7" customFormat="1" hidden="1" x14ac:dyDescent="0.25">
      <c r="A24" s="5"/>
      <c r="B24" s="6" t="s">
        <v>24</v>
      </c>
      <c r="C24" s="6">
        <v>1</v>
      </c>
      <c r="D24" s="25" t="s">
        <v>74</v>
      </c>
      <c r="E24" s="25" t="s">
        <v>75</v>
      </c>
      <c r="F24" s="24" t="s">
        <v>151</v>
      </c>
      <c r="G24" s="6"/>
      <c r="H24" s="4" t="s">
        <v>118</v>
      </c>
      <c r="I24" s="4"/>
      <c r="J24" s="6" t="s">
        <v>152</v>
      </c>
      <c r="M24"/>
      <c r="N24"/>
    </row>
    <row r="25" spans="1:14" s="7" customFormat="1" hidden="1" x14ac:dyDescent="0.25">
      <c r="A25" s="5"/>
      <c r="B25" s="6" t="s">
        <v>24</v>
      </c>
      <c r="C25" s="6">
        <v>2</v>
      </c>
      <c r="D25" s="25" t="s">
        <v>76</v>
      </c>
      <c r="E25" s="25" t="s">
        <v>75</v>
      </c>
      <c r="F25" s="3"/>
      <c r="G25" s="6"/>
      <c r="H25" s="4" t="s">
        <v>118</v>
      </c>
      <c r="I25" s="4"/>
      <c r="J25" s="6" t="s">
        <v>152</v>
      </c>
      <c r="M25"/>
      <c r="N25"/>
    </row>
    <row r="26" spans="1:14" s="7" customFormat="1" hidden="1" x14ac:dyDescent="0.25">
      <c r="A26" s="5"/>
      <c r="B26" s="6" t="s">
        <v>153</v>
      </c>
      <c r="C26" s="6">
        <v>1</v>
      </c>
      <c r="D26" s="25" t="s">
        <v>154</v>
      </c>
      <c r="E26" s="25" t="s">
        <v>155</v>
      </c>
      <c r="F26" s="13" t="s">
        <v>156</v>
      </c>
      <c r="G26" s="6"/>
      <c r="H26" s="4" t="s">
        <v>118</v>
      </c>
      <c r="I26" s="4"/>
      <c r="J26" s="6"/>
      <c r="M26"/>
      <c r="N26"/>
    </row>
    <row r="27" spans="1:14" s="7" customFormat="1" hidden="1" x14ac:dyDescent="0.25">
      <c r="A27" s="5"/>
      <c r="B27" s="6" t="s">
        <v>153</v>
      </c>
      <c r="C27" s="6">
        <v>2</v>
      </c>
      <c r="D27" s="25" t="s">
        <v>40</v>
      </c>
      <c r="E27" s="25" t="s">
        <v>157</v>
      </c>
      <c r="F27" s="3"/>
      <c r="G27" s="6"/>
      <c r="H27" s="4" t="s">
        <v>118</v>
      </c>
      <c r="I27" s="4"/>
      <c r="J27" s="6"/>
      <c r="M27"/>
      <c r="N27"/>
    </row>
    <row r="28" spans="1:14" s="7" customFormat="1" hidden="1" x14ac:dyDescent="0.25">
      <c r="A28" s="5"/>
      <c r="B28" s="6" t="s">
        <v>158</v>
      </c>
      <c r="C28" s="6">
        <v>1</v>
      </c>
      <c r="D28" s="25" t="s">
        <v>104</v>
      </c>
      <c r="E28" s="25" t="s">
        <v>159</v>
      </c>
      <c r="F28" s="3" t="s">
        <v>160</v>
      </c>
      <c r="G28" s="18" t="s">
        <v>161</v>
      </c>
      <c r="H28" s="4" t="s">
        <v>118</v>
      </c>
      <c r="I28" s="4"/>
      <c r="J28" s="6" t="s">
        <v>162</v>
      </c>
      <c r="M28"/>
      <c r="N28"/>
    </row>
    <row r="29" spans="1:14" s="7" customFormat="1" hidden="1" x14ac:dyDescent="0.25">
      <c r="A29" s="5"/>
      <c r="B29" s="6" t="s">
        <v>26</v>
      </c>
      <c r="C29" s="6">
        <v>3</v>
      </c>
      <c r="D29" s="26" t="s">
        <v>104</v>
      </c>
      <c r="E29" s="26" t="s">
        <v>80</v>
      </c>
      <c r="F29" s="3" t="s">
        <v>163</v>
      </c>
      <c r="G29" s="6"/>
      <c r="H29" s="4" t="s">
        <v>118</v>
      </c>
      <c r="I29" s="4"/>
      <c r="J29" s="6"/>
      <c r="M29"/>
      <c r="N29"/>
    </row>
    <row r="30" spans="1:14" s="7" customFormat="1" hidden="1" x14ac:dyDescent="0.25">
      <c r="A30" s="5"/>
      <c r="B30" s="6" t="s">
        <v>26</v>
      </c>
      <c r="C30" s="6">
        <v>4</v>
      </c>
      <c r="D30" s="25" t="s">
        <v>11</v>
      </c>
      <c r="E30" s="25" t="s">
        <v>80</v>
      </c>
      <c r="F30" s="3"/>
      <c r="G30" s="6"/>
      <c r="H30" s="4" t="s">
        <v>118</v>
      </c>
      <c r="I30" s="4"/>
      <c r="J30" s="6"/>
      <c r="M30"/>
      <c r="N30"/>
    </row>
    <row r="31" spans="1:14" s="7" customFormat="1" hidden="1" x14ac:dyDescent="0.25">
      <c r="A31" s="5"/>
      <c r="B31" s="6" t="s">
        <v>26</v>
      </c>
      <c r="C31" s="6">
        <v>1</v>
      </c>
      <c r="D31" s="25" t="s">
        <v>27</v>
      </c>
      <c r="E31" s="25" t="s">
        <v>28</v>
      </c>
      <c r="F31" s="3" t="s">
        <v>29</v>
      </c>
      <c r="G31" s="6"/>
      <c r="H31" s="4" t="s">
        <v>118</v>
      </c>
      <c r="I31" s="4"/>
      <c r="J31" s="6"/>
      <c r="M31"/>
      <c r="N31"/>
    </row>
    <row r="32" spans="1:14" s="7" customFormat="1" hidden="1" x14ac:dyDescent="0.25">
      <c r="A32" s="5"/>
      <c r="B32" s="6" t="s">
        <v>26</v>
      </c>
      <c r="C32" s="6">
        <v>2</v>
      </c>
      <c r="D32" s="25" t="s">
        <v>30</v>
      </c>
      <c r="E32" s="25" t="s">
        <v>28</v>
      </c>
      <c r="F32" s="3" t="s">
        <v>29</v>
      </c>
      <c r="G32" s="6"/>
      <c r="H32" s="4" t="s">
        <v>118</v>
      </c>
      <c r="I32" s="4"/>
      <c r="J32" s="6"/>
      <c r="M32"/>
      <c r="N32"/>
    </row>
    <row r="33" spans="1:14" s="7" customFormat="1" hidden="1" x14ac:dyDescent="0.25">
      <c r="A33" s="5"/>
      <c r="B33" s="6" t="s">
        <v>164</v>
      </c>
      <c r="C33" s="6">
        <v>4</v>
      </c>
      <c r="D33" s="25" t="s">
        <v>76</v>
      </c>
      <c r="E33" s="25" t="s">
        <v>165</v>
      </c>
      <c r="F33" s="3" t="s">
        <v>166</v>
      </c>
      <c r="G33" s="6"/>
      <c r="H33" s="4" t="s">
        <v>118</v>
      </c>
      <c r="I33" s="4"/>
      <c r="J33" s="6"/>
      <c r="M33"/>
      <c r="N33"/>
    </row>
    <row r="34" spans="1:14" s="7" customFormat="1" x14ac:dyDescent="0.25">
      <c r="A34" s="5"/>
      <c r="B34" s="6"/>
      <c r="C34" s="6">
        <v>3</v>
      </c>
      <c r="D34" s="6"/>
      <c r="E34" s="6"/>
      <c r="F34" s="3"/>
      <c r="G34" s="6"/>
      <c r="H34" s="4"/>
      <c r="I34" s="38"/>
      <c r="J34" s="40"/>
      <c r="M34"/>
      <c r="N34"/>
    </row>
    <row r="35" spans="1:14" s="7" customFormat="1" hidden="1" x14ac:dyDescent="0.25">
      <c r="A35" s="5"/>
      <c r="B35" s="6" t="s">
        <v>167</v>
      </c>
      <c r="C35" s="6">
        <v>2</v>
      </c>
      <c r="D35" s="25" t="s">
        <v>100</v>
      </c>
      <c r="E35" s="25" t="s">
        <v>168</v>
      </c>
      <c r="F35" s="3" t="s">
        <v>169</v>
      </c>
      <c r="G35" s="6"/>
      <c r="H35" s="4" t="s">
        <v>118</v>
      </c>
      <c r="I35" s="4"/>
      <c r="J35" s="6"/>
      <c r="M35"/>
      <c r="N35"/>
    </row>
    <row r="36" spans="1:14" s="7" customFormat="1" hidden="1" x14ac:dyDescent="0.25">
      <c r="A36" s="5"/>
      <c r="B36" s="6" t="s">
        <v>170</v>
      </c>
      <c r="C36" s="6">
        <v>1</v>
      </c>
      <c r="D36" s="25" t="s">
        <v>171</v>
      </c>
      <c r="E36" s="25" t="s">
        <v>172</v>
      </c>
      <c r="F36" s="3" t="s">
        <v>173</v>
      </c>
      <c r="G36" s="18" t="s">
        <v>161</v>
      </c>
      <c r="H36" s="4" t="s">
        <v>118</v>
      </c>
      <c r="I36" s="4"/>
      <c r="J36" s="6"/>
      <c r="M36"/>
      <c r="N36"/>
    </row>
    <row r="37" spans="1:14" s="7" customFormat="1" hidden="1" x14ac:dyDescent="0.25">
      <c r="A37" s="5"/>
      <c r="B37" s="6" t="s">
        <v>170</v>
      </c>
      <c r="C37" s="6">
        <v>2</v>
      </c>
      <c r="D37" s="25" t="s">
        <v>174</v>
      </c>
      <c r="E37" s="25" t="s">
        <v>172</v>
      </c>
      <c r="F37" s="3"/>
      <c r="G37" s="18" t="s">
        <v>161</v>
      </c>
      <c r="H37" s="4" t="s">
        <v>118</v>
      </c>
      <c r="I37" s="4"/>
      <c r="J37" s="6"/>
      <c r="M37"/>
      <c r="N37"/>
    </row>
    <row r="38" spans="1:14" s="7" customFormat="1" hidden="1" x14ac:dyDescent="0.25">
      <c r="A38" s="5"/>
      <c r="B38" s="6" t="s">
        <v>38</v>
      </c>
      <c r="C38" s="6">
        <v>1</v>
      </c>
      <c r="D38" s="25" t="s">
        <v>175</v>
      </c>
      <c r="E38" s="25" t="s">
        <v>176</v>
      </c>
      <c r="F38" s="3" t="s">
        <v>177</v>
      </c>
      <c r="G38" s="6"/>
      <c r="H38" s="4" t="s">
        <v>118</v>
      </c>
      <c r="I38" s="4"/>
      <c r="J38" s="6" t="s">
        <v>152</v>
      </c>
      <c r="M38"/>
      <c r="N38"/>
    </row>
    <row r="39" spans="1:14" s="7" customFormat="1" hidden="1" x14ac:dyDescent="0.25">
      <c r="A39" s="5"/>
      <c r="B39" s="6" t="s">
        <v>38</v>
      </c>
      <c r="C39" s="6">
        <v>2</v>
      </c>
      <c r="D39" s="25" t="s">
        <v>68</v>
      </c>
      <c r="E39" s="25" t="s">
        <v>176</v>
      </c>
      <c r="F39" s="3"/>
      <c r="G39" s="6"/>
      <c r="H39" s="4" t="s">
        <v>118</v>
      </c>
      <c r="I39" s="4"/>
      <c r="J39" s="6" t="s">
        <v>178</v>
      </c>
      <c r="M39"/>
      <c r="N39"/>
    </row>
    <row r="40" spans="1:14" s="7" customFormat="1" hidden="1" x14ac:dyDescent="0.25">
      <c r="A40" s="5"/>
      <c r="B40" s="6" t="s">
        <v>179</v>
      </c>
      <c r="C40" s="6">
        <v>1</v>
      </c>
      <c r="D40" s="25" t="s">
        <v>32</v>
      </c>
      <c r="E40" s="25" t="s">
        <v>105</v>
      </c>
      <c r="F40" s="3" t="s">
        <v>180</v>
      </c>
      <c r="G40" s="18" t="s">
        <v>161</v>
      </c>
      <c r="H40" s="4" t="s">
        <v>118</v>
      </c>
      <c r="I40" s="4"/>
      <c r="J40" s="6" t="s">
        <v>152</v>
      </c>
      <c r="M40"/>
      <c r="N40"/>
    </row>
    <row r="41" spans="1:14" s="7" customFormat="1" hidden="1" x14ac:dyDescent="0.25">
      <c r="A41" s="5"/>
      <c r="B41" s="6" t="s">
        <v>179</v>
      </c>
      <c r="C41" s="6">
        <v>2</v>
      </c>
      <c r="D41" s="25" t="s">
        <v>181</v>
      </c>
      <c r="E41" s="25" t="s">
        <v>105</v>
      </c>
      <c r="F41" s="3"/>
      <c r="G41" s="18" t="s">
        <v>161</v>
      </c>
      <c r="H41" s="4" t="s">
        <v>118</v>
      </c>
      <c r="I41" s="4"/>
      <c r="J41" s="6" t="s">
        <v>152</v>
      </c>
      <c r="M41"/>
      <c r="N41"/>
    </row>
    <row r="42" spans="1:14" s="7" customFormat="1" hidden="1" x14ac:dyDescent="0.25">
      <c r="A42" s="5"/>
      <c r="B42" s="6" t="s">
        <v>182</v>
      </c>
      <c r="C42" s="6">
        <v>2</v>
      </c>
      <c r="D42" s="25" t="s">
        <v>16</v>
      </c>
      <c r="E42" s="25" t="s">
        <v>183</v>
      </c>
      <c r="F42" s="3"/>
      <c r="G42" s="6"/>
      <c r="H42" s="4" t="s">
        <v>118</v>
      </c>
      <c r="I42" s="4"/>
      <c r="J42" s="6"/>
      <c r="M42"/>
      <c r="N42"/>
    </row>
    <row r="43" spans="1:14" s="7" customFormat="1" hidden="1" x14ac:dyDescent="0.25">
      <c r="A43" s="5"/>
      <c r="B43" s="6" t="s">
        <v>182</v>
      </c>
      <c r="C43" s="6">
        <v>1</v>
      </c>
      <c r="D43" s="25" t="s">
        <v>184</v>
      </c>
      <c r="E43" s="25" t="s">
        <v>101</v>
      </c>
      <c r="F43" s="3" t="s">
        <v>185</v>
      </c>
      <c r="G43" s="6"/>
      <c r="H43" s="4" t="s">
        <v>118</v>
      </c>
      <c r="I43" s="4"/>
      <c r="J43"/>
      <c r="M43"/>
      <c r="N43"/>
    </row>
    <row r="44" spans="1:14" s="7" customFormat="1" hidden="1" x14ac:dyDescent="0.25">
      <c r="A44" s="5"/>
      <c r="B44" s="6" t="s">
        <v>186</v>
      </c>
      <c r="C44" s="6">
        <v>3</v>
      </c>
      <c r="D44" s="25" t="s">
        <v>104</v>
      </c>
      <c r="E44" s="25" t="s">
        <v>187</v>
      </c>
      <c r="F44" s="13" t="s">
        <v>188</v>
      </c>
      <c r="G44" s="18" t="s">
        <v>161</v>
      </c>
      <c r="H44" s="4" t="s">
        <v>118</v>
      </c>
      <c r="I44" s="4" t="s">
        <v>137</v>
      </c>
      <c r="J44" s="6"/>
      <c r="M44"/>
      <c r="N44"/>
    </row>
    <row r="45" spans="1:14" hidden="1" x14ac:dyDescent="0.25">
      <c r="A45" s="5"/>
      <c r="B45" s="6" t="s">
        <v>186</v>
      </c>
      <c r="C45" s="6">
        <v>1</v>
      </c>
      <c r="D45" s="25" t="s">
        <v>189</v>
      </c>
      <c r="E45" s="25" t="s">
        <v>190</v>
      </c>
      <c r="F45" s="13" t="s">
        <v>191</v>
      </c>
      <c r="G45" s="18" t="s">
        <v>161</v>
      </c>
      <c r="H45" s="4" t="s">
        <v>118</v>
      </c>
      <c r="I45" s="4" t="s">
        <v>137</v>
      </c>
      <c r="J45" s="6"/>
    </row>
    <row r="46" spans="1:14" hidden="1" x14ac:dyDescent="0.25">
      <c r="A46" s="5"/>
      <c r="B46" s="6" t="s">
        <v>192</v>
      </c>
      <c r="C46" s="6">
        <v>1</v>
      </c>
      <c r="D46" s="25" t="s">
        <v>193</v>
      </c>
      <c r="E46" s="25" t="s">
        <v>194</v>
      </c>
      <c r="F46" s="3" t="s">
        <v>195</v>
      </c>
      <c r="G46" s="6"/>
      <c r="H46" s="4" t="s">
        <v>121</v>
      </c>
      <c r="I46" s="4"/>
      <c r="J46" s="6"/>
    </row>
    <row r="47" spans="1:14" hidden="1" x14ac:dyDescent="0.25">
      <c r="A47" s="5"/>
      <c r="B47" s="6" t="s">
        <v>192</v>
      </c>
      <c r="C47" s="6">
        <v>2</v>
      </c>
      <c r="D47" s="25" t="s">
        <v>196</v>
      </c>
      <c r="E47" s="25" t="s">
        <v>194</v>
      </c>
      <c r="F47" s="3" t="s">
        <v>197</v>
      </c>
      <c r="G47" s="6"/>
      <c r="H47" s="4" t="s">
        <v>121</v>
      </c>
      <c r="I47" s="4"/>
      <c r="J47" s="6"/>
    </row>
    <row r="48" spans="1:14" hidden="1" x14ac:dyDescent="0.25">
      <c r="A48" s="5"/>
      <c r="B48" s="6" t="s">
        <v>186</v>
      </c>
      <c r="C48" s="6">
        <v>2</v>
      </c>
      <c r="D48" s="25" t="s">
        <v>74</v>
      </c>
      <c r="E48" s="25" t="s">
        <v>198</v>
      </c>
      <c r="F48" s="13" t="s">
        <v>199</v>
      </c>
      <c r="G48" s="18" t="s">
        <v>161</v>
      </c>
      <c r="H48" s="4" t="s">
        <v>118</v>
      </c>
      <c r="I48" s="4" t="s">
        <v>137</v>
      </c>
      <c r="J48" s="6"/>
    </row>
    <row r="49" spans="1:14" hidden="1" x14ac:dyDescent="0.25">
      <c r="A49" s="5">
        <v>12</v>
      </c>
      <c r="B49" s="28" t="s">
        <v>200</v>
      </c>
      <c r="C49" s="28"/>
      <c r="D49" s="28"/>
      <c r="E49" s="28"/>
      <c r="F49" s="28"/>
      <c r="G49" s="6"/>
      <c r="H49" s="4"/>
      <c r="I49" s="4"/>
      <c r="J49" s="6"/>
    </row>
    <row r="50" spans="1:14" hidden="1" x14ac:dyDescent="0.25">
      <c r="A50" s="5"/>
      <c r="B50" s="6" t="s">
        <v>186</v>
      </c>
      <c r="C50" s="6">
        <v>4</v>
      </c>
      <c r="D50" s="25" t="s">
        <v>201</v>
      </c>
      <c r="E50" s="25" t="s">
        <v>202</v>
      </c>
      <c r="F50" s="13" t="s">
        <v>203</v>
      </c>
      <c r="G50" s="18" t="s">
        <v>161</v>
      </c>
      <c r="H50" s="4" t="s">
        <v>118</v>
      </c>
      <c r="I50" s="4" t="s">
        <v>137</v>
      </c>
      <c r="J50" s="6" t="s">
        <v>152</v>
      </c>
    </row>
    <row r="51" spans="1:14" hidden="1" x14ac:dyDescent="0.25">
      <c r="A51" s="5"/>
      <c r="B51" s="6" t="s">
        <v>204</v>
      </c>
      <c r="C51" s="6">
        <v>1</v>
      </c>
      <c r="D51" s="25" t="s">
        <v>109</v>
      </c>
      <c r="E51" s="25" t="s">
        <v>205</v>
      </c>
      <c r="F51" s="3" t="s">
        <v>206</v>
      </c>
      <c r="G51" s="6"/>
      <c r="H51" s="4" t="s">
        <v>118</v>
      </c>
      <c r="I51" s="4"/>
      <c r="J51" s="6" t="s">
        <v>207</v>
      </c>
    </row>
    <row r="52" spans="1:14" hidden="1" x14ac:dyDescent="0.25">
      <c r="A52" s="5"/>
      <c r="B52" s="6" t="s">
        <v>208</v>
      </c>
      <c r="C52" s="6">
        <v>2</v>
      </c>
      <c r="D52" s="25" t="s">
        <v>209</v>
      </c>
      <c r="E52" s="25" t="s">
        <v>210</v>
      </c>
      <c r="F52" s="3"/>
      <c r="G52" s="6"/>
      <c r="H52" s="4" t="s">
        <v>118</v>
      </c>
      <c r="I52" s="4"/>
      <c r="J52" s="6" t="s">
        <v>162</v>
      </c>
    </row>
    <row r="53" spans="1:14" hidden="1" x14ac:dyDescent="0.25">
      <c r="A53" s="5"/>
      <c r="B53" s="6" t="s">
        <v>208</v>
      </c>
      <c r="C53" s="6">
        <v>1</v>
      </c>
      <c r="D53" s="25" t="s">
        <v>211</v>
      </c>
      <c r="E53" s="25" t="s">
        <v>212</v>
      </c>
      <c r="F53" s="3" t="s">
        <v>213</v>
      </c>
      <c r="G53" s="6"/>
      <c r="H53" s="4" t="s">
        <v>118</v>
      </c>
      <c r="I53" s="4"/>
      <c r="J53" s="6" t="s">
        <v>162</v>
      </c>
    </row>
    <row r="54" spans="1:14" s="7" customFormat="1" hidden="1" x14ac:dyDescent="0.25">
      <c r="A54" s="5"/>
      <c r="B54" s="6" t="s">
        <v>214</v>
      </c>
      <c r="C54" s="6">
        <v>1</v>
      </c>
      <c r="D54" s="25" t="s">
        <v>215</v>
      </c>
      <c r="E54" s="25" t="s">
        <v>67</v>
      </c>
      <c r="F54" s="3" t="s">
        <v>216</v>
      </c>
      <c r="G54" s="6"/>
      <c r="H54" s="4" t="s">
        <v>118</v>
      </c>
      <c r="I54" s="4"/>
      <c r="J54" s="6"/>
      <c r="M54"/>
      <c r="N54"/>
    </row>
    <row r="55" spans="1:14" s="7" customFormat="1" hidden="1" x14ac:dyDescent="0.25">
      <c r="A55" s="5"/>
      <c r="B55" s="6" t="s">
        <v>214</v>
      </c>
      <c r="C55" s="6">
        <v>2</v>
      </c>
      <c r="D55" s="25" t="s">
        <v>68</v>
      </c>
      <c r="E55" s="25" t="s">
        <v>67</v>
      </c>
      <c r="F55" s="3" t="s">
        <v>217</v>
      </c>
      <c r="G55" s="6"/>
      <c r="H55" s="4" t="s">
        <v>118</v>
      </c>
      <c r="I55" s="4"/>
      <c r="J55" s="6"/>
      <c r="M55"/>
      <c r="N55"/>
    </row>
    <row r="56" spans="1:14" s="7" customFormat="1" hidden="1" x14ac:dyDescent="0.25">
      <c r="A56" s="5"/>
      <c r="B56" s="6" t="s">
        <v>218</v>
      </c>
      <c r="C56" s="6">
        <v>3</v>
      </c>
      <c r="D56" s="25" t="s">
        <v>12</v>
      </c>
      <c r="E56" s="25" t="s">
        <v>219</v>
      </c>
      <c r="F56" s="3" t="s">
        <v>220</v>
      </c>
      <c r="G56" s="6"/>
      <c r="H56" s="4" t="s">
        <v>118</v>
      </c>
      <c r="I56" s="4"/>
      <c r="J56" s="6"/>
      <c r="M56"/>
      <c r="N56"/>
    </row>
    <row r="57" spans="1:14" s="7" customFormat="1" hidden="1" x14ac:dyDescent="0.25">
      <c r="A57" s="5"/>
      <c r="B57" s="6" t="s">
        <v>218</v>
      </c>
      <c r="C57" s="6">
        <v>4</v>
      </c>
      <c r="D57" s="25" t="s">
        <v>221</v>
      </c>
      <c r="E57" s="25" t="s">
        <v>219</v>
      </c>
      <c r="F57" s="3" t="s">
        <v>220</v>
      </c>
      <c r="G57" s="6"/>
      <c r="H57" s="4" t="s">
        <v>118</v>
      </c>
      <c r="I57" s="4"/>
      <c r="J57" s="6"/>
      <c r="M57"/>
      <c r="N57"/>
    </row>
    <row r="58" spans="1:14" s="7" customFormat="1" hidden="1" x14ac:dyDescent="0.25">
      <c r="A58" s="5"/>
      <c r="B58" s="6" t="s">
        <v>218</v>
      </c>
      <c r="C58" s="6">
        <v>1</v>
      </c>
      <c r="D58" s="25" t="s">
        <v>23</v>
      </c>
      <c r="E58" s="25" t="s">
        <v>222</v>
      </c>
      <c r="F58" s="3" t="s">
        <v>223</v>
      </c>
      <c r="G58" s="6"/>
      <c r="H58" s="4" t="s">
        <v>118</v>
      </c>
      <c r="I58" s="4"/>
      <c r="J58" s="6" t="s">
        <v>224</v>
      </c>
      <c r="M58"/>
      <c r="N58"/>
    </row>
    <row r="59" spans="1:14" s="7" customFormat="1" hidden="1" x14ac:dyDescent="0.25">
      <c r="A59" s="5"/>
      <c r="B59" s="6" t="s">
        <v>86</v>
      </c>
      <c r="C59" s="6">
        <v>1</v>
      </c>
      <c r="D59" s="25" t="s">
        <v>48</v>
      </c>
      <c r="E59" s="25" t="s">
        <v>69</v>
      </c>
      <c r="F59" s="3" t="s">
        <v>87</v>
      </c>
      <c r="G59" s="6"/>
      <c r="H59" s="4" t="s">
        <v>121</v>
      </c>
      <c r="I59" s="4"/>
      <c r="J59" s="6"/>
      <c r="M59"/>
      <c r="N59"/>
    </row>
    <row r="60" spans="1:14" s="7" customFormat="1" hidden="1" x14ac:dyDescent="0.25">
      <c r="A60" s="5"/>
      <c r="B60" s="6" t="s">
        <v>218</v>
      </c>
      <c r="C60" s="6">
        <v>2</v>
      </c>
      <c r="D60" s="25" t="s">
        <v>225</v>
      </c>
      <c r="E60" s="25" t="s">
        <v>222</v>
      </c>
      <c r="F60" s="3"/>
      <c r="G60" s="6"/>
      <c r="H60" s="4" t="s">
        <v>118</v>
      </c>
      <c r="I60" s="4"/>
      <c r="J60" s="6" t="s">
        <v>224</v>
      </c>
      <c r="M60"/>
      <c r="N60"/>
    </row>
    <row r="61" spans="1:14" s="7" customFormat="1" hidden="1" x14ac:dyDescent="0.25">
      <c r="A61" s="5"/>
      <c r="B61" s="6" t="s">
        <v>45</v>
      </c>
      <c r="C61" s="6">
        <v>1</v>
      </c>
      <c r="D61" s="25" t="s">
        <v>226</v>
      </c>
      <c r="E61" s="25" t="s">
        <v>46</v>
      </c>
      <c r="F61" s="3" t="s">
        <v>47</v>
      </c>
      <c r="G61" s="6"/>
      <c r="H61" s="4" t="s">
        <v>118</v>
      </c>
      <c r="I61" s="4"/>
      <c r="J61" s="6"/>
      <c r="M61"/>
      <c r="N61"/>
    </row>
    <row r="62" spans="1:14" s="7" customFormat="1" hidden="1" x14ac:dyDescent="0.25">
      <c r="A62" s="5"/>
      <c r="B62" s="6" t="s">
        <v>227</v>
      </c>
      <c r="C62" s="6">
        <v>1</v>
      </c>
      <c r="D62" s="25" t="s">
        <v>41</v>
      </c>
      <c r="E62" s="25" t="s">
        <v>59</v>
      </c>
      <c r="F62" s="13" t="s">
        <v>228</v>
      </c>
      <c r="G62" s="6"/>
      <c r="H62" s="4" t="s">
        <v>118</v>
      </c>
      <c r="I62" s="4"/>
      <c r="J62" s="6"/>
      <c r="M62"/>
      <c r="N62"/>
    </row>
    <row r="63" spans="1:14" s="7" customFormat="1" hidden="1" x14ac:dyDescent="0.25">
      <c r="A63" s="5">
        <v>11</v>
      </c>
      <c r="B63" s="28" t="s">
        <v>229</v>
      </c>
      <c r="C63" s="28"/>
      <c r="D63" s="28"/>
      <c r="E63" s="28"/>
      <c r="F63" s="28"/>
      <c r="G63" s="6"/>
      <c r="H63" s="4"/>
      <c r="I63" s="4"/>
      <c r="J63" s="6"/>
      <c r="M63"/>
      <c r="N63"/>
    </row>
    <row r="64" spans="1:14" s="7" customFormat="1" hidden="1" x14ac:dyDescent="0.25">
      <c r="A64" s="5">
        <v>10</v>
      </c>
      <c r="B64" s="28" t="s">
        <v>230</v>
      </c>
      <c r="C64" s="28"/>
      <c r="D64" s="28"/>
      <c r="E64" s="28"/>
      <c r="F64" s="28"/>
      <c r="G64" s="6"/>
      <c r="H64" s="4"/>
      <c r="I64" s="4"/>
      <c r="J64" s="6"/>
      <c r="M64"/>
      <c r="N64"/>
    </row>
    <row r="65" spans="1:14" s="7" customFormat="1" hidden="1" x14ac:dyDescent="0.25">
      <c r="A65" s="5">
        <v>9</v>
      </c>
      <c r="B65" s="28" t="s">
        <v>231</v>
      </c>
      <c r="C65" s="28"/>
      <c r="D65" s="28"/>
      <c r="E65" s="28"/>
      <c r="F65" s="28"/>
      <c r="G65" s="6"/>
      <c r="H65" s="4"/>
      <c r="I65" s="4"/>
      <c r="J65" s="6"/>
      <c r="M65"/>
      <c r="N65"/>
    </row>
    <row r="66" spans="1:14" s="7" customFormat="1" hidden="1" x14ac:dyDescent="0.25">
      <c r="A66" s="5"/>
      <c r="B66" s="6" t="s">
        <v>227</v>
      </c>
      <c r="C66" s="6">
        <v>2</v>
      </c>
      <c r="D66" s="25" t="s">
        <v>106</v>
      </c>
      <c r="E66" s="25" t="s">
        <v>232</v>
      </c>
      <c r="F66" s="13" t="s">
        <v>233</v>
      </c>
      <c r="G66" s="6"/>
      <c r="H66" s="4" t="s">
        <v>118</v>
      </c>
      <c r="I66" s="4"/>
      <c r="J66" s="6"/>
      <c r="M66"/>
      <c r="N66"/>
    </row>
    <row r="67" spans="1:14" hidden="1" x14ac:dyDescent="0.25">
      <c r="A67" s="5"/>
      <c r="B67" s="6" t="s">
        <v>227</v>
      </c>
      <c r="C67" s="6">
        <v>3</v>
      </c>
      <c r="D67" s="25" t="s">
        <v>234</v>
      </c>
      <c r="E67" s="25" t="s">
        <v>235</v>
      </c>
      <c r="F67" s="3" t="s">
        <v>236</v>
      </c>
      <c r="G67" s="6"/>
      <c r="H67" s="4" t="s">
        <v>118</v>
      </c>
      <c r="I67" s="4"/>
      <c r="J67" s="6"/>
    </row>
    <row r="68" spans="1:14" hidden="1" x14ac:dyDescent="0.25">
      <c r="A68" s="5"/>
      <c r="B68" s="6" t="s">
        <v>227</v>
      </c>
      <c r="C68" s="6">
        <v>4</v>
      </c>
      <c r="D68" s="25" t="s">
        <v>237</v>
      </c>
      <c r="E68" s="25" t="s">
        <v>235</v>
      </c>
      <c r="F68" s="13" t="s">
        <v>238</v>
      </c>
      <c r="G68" s="6"/>
      <c r="H68" s="4" t="s">
        <v>118</v>
      </c>
      <c r="I68" s="4"/>
      <c r="J68" s="6"/>
    </row>
    <row r="69" spans="1:14" hidden="1" x14ac:dyDescent="0.25">
      <c r="A69" s="5"/>
      <c r="B69" s="6" t="s">
        <v>239</v>
      </c>
      <c r="C69" s="6">
        <v>2</v>
      </c>
      <c r="D69" s="25" t="s">
        <v>107</v>
      </c>
      <c r="E69" s="25" t="s">
        <v>108</v>
      </c>
      <c r="F69" s="3"/>
      <c r="G69" s="6"/>
      <c r="H69" s="4" t="s">
        <v>118</v>
      </c>
      <c r="I69" s="4"/>
      <c r="J69" s="6"/>
    </row>
    <row r="70" spans="1:14" hidden="1" x14ac:dyDescent="0.25">
      <c r="A70" s="5"/>
      <c r="B70" s="6" t="s">
        <v>239</v>
      </c>
      <c r="C70" s="6">
        <v>1</v>
      </c>
      <c r="D70" s="25" t="s">
        <v>240</v>
      </c>
      <c r="E70" s="25" t="s">
        <v>241</v>
      </c>
      <c r="F70" s="3" t="s">
        <v>242</v>
      </c>
      <c r="G70" s="6"/>
      <c r="H70" s="4" t="s">
        <v>118</v>
      </c>
      <c r="I70" s="4"/>
      <c r="J70" s="6"/>
    </row>
    <row r="71" spans="1:14" hidden="1" x14ac:dyDescent="0.25">
      <c r="A71" s="5"/>
      <c r="B71" s="6" t="s">
        <v>63</v>
      </c>
      <c r="C71" s="6">
        <v>13</v>
      </c>
      <c r="D71" s="25" t="s">
        <v>243</v>
      </c>
      <c r="E71" s="25" t="s">
        <v>49</v>
      </c>
      <c r="F71" s="3" t="s">
        <v>244</v>
      </c>
      <c r="G71" s="18" t="s">
        <v>161</v>
      </c>
      <c r="H71" s="4" t="s">
        <v>118</v>
      </c>
      <c r="I71" s="4"/>
      <c r="J71" s="6" t="s">
        <v>245</v>
      </c>
    </row>
    <row r="72" spans="1:14" hidden="1" x14ac:dyDescent="0.25">
      <c r="A72" s="5"/>
      <c r="B72" s="6" t="s">
        <v>63</v>
      </c>
      <c r="C72" s="6">
        <v>11</v>
      </c>
      <c r="D72" s="25" t="s">
        <v>52</v>
      </c>
      <c r="E72" s="25" t="s">
        <v>79</v>
      </c>
      <c r="F72" s="3" t="s">
        <v>246</v>
      </c>
      <c r="G72" s="6"/>
      <c r="H72" s="4" t="s">
        <v>118</v>
      </c>
      <c r="I72" s="4"/>
      <c r="J72" s="6" t="s">
        <v>247</v>
      </c>
    </row>
    <row r="73" spans="1:14" hidden="1" x14ac:dyDescent="0.25">
      <c r="A73" s="5"/>
      <c r="B73" s="6" t="s">
        <v>63</v>
      </c>
      <c r="C73" s="6">
        <v>12</v>
      </c>
      <c r="D73" s="25" t="s">
        <v>248</v>
      </c>
      <c r="E73" s="25" t="s">
        <v>249</v>
      </c>
      <c r="F73" s="3"/>
      <c r="G73" s="6"/>
      <c r="H73" s="4" t="s">
        <v>118</v>
      </c>
      <c r="I73" s="4"/>
      <c r="J73" s="6" t="s">
        <v>247</v>
      </c>
    </row>
    <row r="74" spans="1:14" hidden="1" x14ac:dyDescent="0.25">
      <c r="A74" s="5"/>
      <c r="B74" s="6" t="s">
        <v>63</v>
      </c>
      <c r="C74" s="6">
        <v>19</v>
      </c>
      <c r="D74" s="25" t="s">
        <v>250</v>
      </c>
      <c r="E74" s="25" t="s">
        <v>102</v>
      </c>
      <c r="F74" s="3" t="s">
        <v>251</v>
      </c>
      <c r="G74" s="6"/>
      <c r="H74" s="4" t="s">
        <v>118</v>
      </c>
      <c r="I74" s="4"/>
      <c r="J74" s="6" t="s">
        <v>207</v>
      </c>
    </row>
    <row r="75" spans="1:14" hidden="1" x14ac:dyDescent="0.25">
      <c r="A75" s="5"/>
      <c r="B75" s="6" t="s">
        <v>63</v>
      </c>
      <c r="C75" s="6">
        <v>20</v>
      </c>
      <c r="D75" s="25" t="s">
        <v>103</v>
      </c>
      <c r="E75" s="25" t="s">
        <v>102</v>
      </c>
      <c r="F75" s="3"/>
      <c r="G75" s="6"/>
      <c r="H75" s="4" t="s">
        <v>118</v>
      </c>
      <c r="I75" s="4"/>
      <c r="J75" s="6" t="s">
        <v>207</v>
      </c>
    </row>
    <row r="76" spans="1:14" s="7" customFormat="1" hidden="1" x14ac:dyDescent="0.25">
      <c r="A76" s="5"/>
      <c r="B76" s="6" t="s">
        <v>63</v>
      </c>
      <c r="C76" s="6">
        <v>23</v>
      </c>
      <c r="D76" s="25" t="s">
        <v>41</v>
      </c>
      <c r="E76" s="25" t="s">
        <v>77</v>
      </c>
      <c r="F76" s="3" t="s">
        <v>252</v>
      </c>
      <c r="G76" s="6"/>
      <c r="H76" s="4" t="s">
        <v>118</v>
      </c>
      <c r="I76" s="4"/>
      <c r="J76" s="17" t="s">
        <v>253</v>
      </c>
      <c r="M76"/>
      <c r="N76"/>
    </row>
    <row r="77" spans="1:14" s="7" customFormat="1" hidden="1" x14ac:dyDescent="0.25">
      <c r="A77" s="5"/>
      <c r="B77" s="6" t="s">
        <v>31</v>
      </c>
      <c r="C77" s="6">
        <v>5</v>
      </c>
      <c r="D77" s="6" t="s">
        <v>254</v>
      </c>
      <c r="E77" s="6" t="s">
        <v>255</v>
      </c>
      <c r="F77" s="3" t="s">
        <v>256</v>
      </c>
      <c r="G77" s="6"/>
      <c r="H77" s="19" t="s">
        <v>121</v>
      </c>
      <c r="I77" s="4"/>
      <c r="J77" s="17"/>
      <c r="M77"/>
      <c r="N77"/>
    </row>
    <row r="78" spans="1:14" s="7" customFormat="1" hidden="1" x14ac:dyDescent="0.25">
      <c r="A78" s="5"/>
      <c r="B78" s="6" t="s">
        <v>31</v>
      </c>
      <c r="C78" s="6">
        <v>6</v>
      </c>
      <c r="D78" s="6" t="s">
        <v>5</v>
      </c>
      <c r="E78" s="6"/>
      <c r="F78" s="3"/>
      <c r="G78" s="6"/>
      <c r="H78" s="19" t="s">
        <v>121</v>
      </c>
      <c r="I78" s="4"/>
      <c r="J78" s="6"/>
      <c r="M78"/>
      <c r="N78"/>
    </row>
    <row r="79" spans="1:14" s="7" customFormat="1" hidden="1" x14ac:dyDescent="0.25">
      <c r="A79" s="5">
        <v>8</v>
      </c>
      <c r="B79" s="28" t="s">
        <v>257</v>
      </c>
      <c r="C79" s="28"/>
      <c r="D79" s="28"/>
      <c r="E79" s="28"/>
      <c r="F79" s="28"/>
      <c r="G79" s="6"/>
      <c r="H79" s="4"/>
      <c r="I79" s="4"/>
      <c r="J79" s="6"/>
      <c r="M79"/>
      <c r="N79"/>
    </row>
    <row r="80" spans="1:14" s="7" customFormat="1" hidden="1" x14ac:dyDescent="0.25">
      <c r="A80" s="5">
        <v>7</v>
      </c>
      <c r="B80" s="28" t="s">
        <v>258</v>
      </c>
      <c r="C80" s="28"/>
      <c r="D80" s="28"/>
      <c r="E80" s="28"/>
      <c r="F80" s="28"/>
      <c r="G80" s="6"/>
      <c r="H80" s="4"/>
      <c r="I80" s="4"/>
      <c r="J80" s="6"/>
      <c r="M80"/>
      <c r="N80"/>
    </row>
    <row r="81" spans="1:14" s="7" customFormat="1" hidden="1" x14ac:dyDescent="0.25">
      <c r="A81" s="5">
        <v>6</v>
      </c>
      <c r="B81" s="28" t="s">
        <v>259</v>
      </c>
      <c r="C81" s="28"/>
      <c r="D81" s="28"/>
      <c r="E81" s="28"/>
      <c r="F81" s="28"/>
      <c r="G81" s="6"/>
      <c r="H81" s="4"/>
      <c r="I81" s="4"/>
      <c r="J81" s="6"/>
      <c r="M81"/>
      <c r="N81"/>
    </row>
    <row r="82" spans="1:14" s="7" customFormat="1" hidden="1" x14ac:dyDescent="0.25">
      <c r="A82" s="5"/>
      <c r="B82" s="6" t="s">
        <v>63</v>
      </c>
      <c r="C82" s="6">
        <v>24</v>
      </c>
      <c r="D82" s="25" t="s">
        <v>78</v>
      </c>
      <c r="E82" s="25" t="s">
        <v>77</v>
      </c>
      <c r="F82" s="3"/>
      <c r="G82" s="6"/>
      <c r="H82" s="4" t="s">
        <v>118</v>
      </c>
      <c r="I82" s="4"/>
      <c r="J82" s="6"/>
      <c r="M82"/>
      <c r="N82"/>
    </row>
    <row r="83" spans="1:14" s="7" customFormat="1" hidden="1" x14ac:dyDescent="0.25">
      <c r="A83" s="5"/>
      <c r="B83" s="6" t="s">
        <v>63</v>
      </c>
      <c r="C83" s="6">
        <v>7</v>
      </c>
      <c r="D83" s="25" t="s">
        <v>90</v>
      </c>
      <c r="E83" s="25" t="s">
        <v>60</v>
      </c>
      <c r="F83" s="3" t="s">
        <v>260</v>
      </c>
      <c r="G83" s="18" t="s">
        <v>161</v>
      </c>
      <c r="H83" s="4" t="s">
        <v>118</v>
      </c>
      <c r="I83" s="4" t="s">
        <v>137</v>
      </c>
      <c r="J83" s="6" t="s">
        <v>138</v>
      </c>
      <c r="M83"/>
      <c r="N83"/>
    </row>
    <row r="84" spans="1:14" s="7" customFormat="1" hidden="1" x14ac:dyDescent="0.25">
      <c r="A84" s="5"/>
      <c r="B84" s="6" t="s">
        <v>63</v>
      </c>
      <c r="C84" s="6">
        <v>8</v>
      </c>
      <c r="D84" s="25" t="s">
        <v>91</v>
      </c>
      <c r="E84" s="25" t="s">
        <v>60</v>
      </c>
      <c r="F84" s="3"/>
      <c r="G84" s="18" t="s">
        <v>161</v>
      </c>
      <c r="H84" s="4" t="s">
        <v>118</v>
      </c>
      <c r="I84" s="4" t="s">
        <v>137</v>
      </c>
      <c r="J84" s="6" t="s">
        <v>138</v>
      </c>
      <c r="M84"/>
      <c r="N84"/>
    </row>
    <row r="85" spans="1:14" s="7" customFormat="1" hidden="1" x14ac:dyDescent="0.25">
      <c r="A85" s="5"/>
      <c r="B85" s="6" t="s">
        <v>63</v>
      </c>
      <c r="C85" s="6">
        <v>3</v>
      </c>
      <c r="D85" s="25" t="s">
        <v>71</v>
      </c>
      <c r="E85" s="25" t="s">
        <v>96</v>
      </c>
      <c r="F85" s="3" t="s">
        <v>97</v>
      </c>
      <c r="G85" s="6"/>
      <c r="H85" s="4" t="s">
        <v>118</v>
      </c>
      <c r="I85" s="4"/>
      <c r="J85" s="6" t="s">
        <v>152</v>
      </c>
      <c r="M85"/>
      <c r="N85"/>
    </row>
    <row r="86" spans="1:14" s="7" customFormat="1" hidden="1" x14ac:dyDescent="0.25">
      <c r="A86" s="5"/>
      <c r="B86" s="6" t="s">
        <v>63</v>
      </c>
      <c r="C86" s="6">
        <v>4</v>
      </c>
      <c r="D86" s="25" t="s">
        <v>98</v>
      </c>
      <c r="E86" s="25" t="s">
        <v>96</v>
      </c>
      <c r="F86" s="3"/>
      <c r="G86" s="6"/>
      <c r="H86" s="4" t="s">
        <v>118</v>
      </c>
      <c r="I86" s="4"/>
      <c r="J86" s="6" t="s">
        <v>152</v>
      </c>
      <c r="M86"/>
      <c r="N86"/>
    </row>
    <row r="87" spans="1:14" s="7" customFormat="1" hidden="1" x14ac:dyDescent="0.25">
      <c r="A87" s="5"/>
      <c r="B87" s="6" t="s">
        <v>63</v>
      </c>
      <c r="C87" s="6">
        <v>17</v>
      </c>
      <c r="D87" s="25" t="s">
        <v>10</v>
      </c>
      <c r="E87" s="25" t="s">
        <v>72</v>
      </c>
      <c r="F87" s="3" t="s">
        <v>261</v>
      </c>
      <c r="G87" s="6"/>
      <c r="H87" s="4" t="s">
        <v>118</v>
      </c>
      <c r="I87" s="4"/>
      <c r="J87" s="6" t="s">
        <v>152</v>
      </c>
      <c r="M87"/>
      <c r="N87"/>
    </row>
    <row r="88" spans="1:14" s="7" customFormat="1" hidden="1" x14ac:dyDescent="0.25">
      <c r="A88" s="5"/>
      <c r="B88" s="6" t="s">
        <v>63</v>
      </c>
      <c r="C88" s="6">
        <v>18</v>
      </c>
      <c r="D88" s="25" t="s">
        <v>73</v>
      </c>
      <c r="E88" s="25" t="s">
        <v>72</v>
      </c>
      <c r="F88" s="3"/>
      <c r="G88" s="6"/>
      <c r="H88" s="4" t="s">
        <v>118</v>
      </c>
      <c r="I88" s="4"/>
      <c r="J88" s="6" t="s">
        <v>152</v>
      </c>
      <c r="M88"/>
      <c r="N88"/>
    </row>
    <row r="89" spans="1:14" s="7" customFormat="1" hidden="1" x14ac:dyDescent="0.25">
      <c r="A89" s="5"/>
      <c r="B89" s="6" t="s">
        <v>63</v>
      </c>
      <c r="C89" s="6">
        <v>1</v>
      </c>
      <c r="D89" s="25" t="s">
        <v>100</v>
      </c>
      <c r="E89" s="25" t="s">
        <v>101</v>
      </c>
      <c r="F89" s="3" t="s">
        <v>262</v>
      </c>
      <c r="G89" s="6"/>
      <c r="H89" s="4" t="s">
        <v>118</v>
      </c>
      <c r="I89" s="4"/>
      <c r="J89" s="6"/>
      <c r="M89"/>
      <c r="N89"/>
    </row>
    <row r="90" spans="1:14" s="7" customFormat="1" x14ac:dyDescent="0.25">
      <c r="A90" s="5"/>
      <c r="B90" s="6"/>
      <c r="C90" s="6">
        <v>2</v>
      </c>
      <c r="D90" s="6"/>
      <c r="E90" s="6"/>
      <c r="F90" s="3"/>
      <c r="G90" s="6"/>
      <c r="H90" s="4"/>
      <c r="I90" s="38"/>
      <c r="J90" s="6"/>
      <c r="M90"/>
      <c r="N90"/>
    </row>
    <row r="91" spans="1:14" s="7" customFormat="1" hidden="1" x14ac:dyDescent="0.25">
      <c r="A91" s="5"/>
      <c r="B91" s="6" t="s">
        <v>63</v>
      </c>
      <c r="C91" s="6">
        <v>21</v>
      </c>
      <c r="D91" s="25" t="s">
        <v>263</v>
      </c>
      <c r="E91" s="25" t="s">
        <v>99</v>
      </c>
      <c r="F91" s="3" t="s">
        <v>264</v>
      </c>
      <c r="G91" s="6"/>
      <c r="H91" s="4" t="s">
        <v>118</v>
      </c>
      <c r="I91" s="4"/>
      <c r="J91" s="6" t="s">
        <v>162</v>
      </c>
      <c r="M91"/>
      <c r="N91"/>
    </row>
    <row r="92" spans="1:14" s="7" customFormat="1" hidden="1" x14ac:dyDescent="0.25">
      <c r="A92" s="5"/>
      <c r="B92" s="6" t="s">
        <v>63</v>
      </c>
      <c r="C92" s="6">
        <v>22</v>
      </c>
      <c r="D92" s="25" t="s">
        <v>19</v>
      </c>
      <c r="E92" s="25" t="s">
        <v>99</v>
      </c>
      <c r="F92" s="3"/>
      <c r="G92" s="6"/>
      <c r="H92" s="4" t="s">
        <v>118</v>
      </c>
      <c r="I92" s="4"/>
      <c r="J92" s="6" t="s">
        <v>162</v>
      </c>
      <c r="M92"/>
      <c r="N92"/>
    </row>
    <row r="93" spans="1:14" s="7" customFormat="1" hidden="1" x14ac:dyDescent="0.25">
      <c r="A93" s="5"/>
      <c r="B93" s="6" t="s">
        <v>63</v>
      </c>
      <c r="C93" s="6">
        <v>25</v>
      </c>
      <c r="D93" s="25" t="s">
        <v>95</v>
      </c>
      <c r="E93" s="25" t="s">
        <v>83</v>
      </c>
      <c r="F93" s="3" t="s">
        <v>265</v>
      </c>
      <c r="G93" s="6"/>
      <c r="H93" s="4" t="s">
        <v>118</v>
      </c>
      <c r="I93" s="4"/>
      <c r="J93" s="6" t="s">
        <v>152</v>
      </c>
      <c r="M93"/>
      <c r="N93"/>
    </row>
    <row r="94" spans="1:14" s="7" customFormat="1" hidden="1" x14ac:dyDescent="0.25">
      <c r="A94" s="5"/>
      <c r="B94" s="6" t="s">
        <v>63</v>
      </c>
      <c r="C94" s="6">
        <v>26</v>
      </c>
      <c r="D94" s="25" t="s">
        <v>11</v>
      </c>
      <c r="E94" s="25" t="s">
        <v>83</v>
      </c>
      <c r="F94" s="3"/>
      <c r="G94" s="6"/>
      <c r="H94" s="4" t="s">
        <v>118</v>
      </c>
      <c r="I94" s="4"/>
      <c r="J94" s="6" t="s">
        <v>152</v>
      </c>
      <c r="M94"/>
      <c r="N94"/>
    </row>
    <row r="95" spans="1:14" s="7" customFormat="1" hidden="1" x14ac:dyDescent="0.25">
      <c r="A95" s="5"/>
      <c r="B95" s="6" t="s">
        <v>63</v>
      </c>
      <c r="C95" s="6">
        <v>5</v>
      </c>
      <c r="D95" s="25" t="s">
        <v>92</v>
      </c>
      <c r="E95" s="25" t="s">
        <v>93</v>
      </c>
      <c r="F95" s="3" t="s">
        <v>94</v>
      </c>
      <c r="G95" s="6"/>
      <c r="H95" s="4" t="s">
        <v>118</v>
      </c>
      <c r="I95" s="4"/>
      <c r="J95" s="6"/>
      <c r="M95"/>
      <c r="N95"/>
    </row>
    <row r="96" spans="1:14" s="7" customFormat="1" hidden="1" x14ac:dyDescent="0.25">
      <c r="A96" s="5"/>
      <c r="B96" s="6" t="s">
        <v>63</v>
      </c>
      <c r="C96" s="6">
        <v>6</v>
      </c>
      <c r="D96" s="25" t="s">
        <v>266</v>
      </c>
      <c r="E96" s="25" t="s">
        <v>93</v>
      </c>
      <c r="F96" s="3"/>
      <c r="G96" s="6"/>
      <c r="H96" s="4" t="s">
        <v>118</v>
      </c>
      <c r="I96" s="4"/>
      <c r="J96" s="6"/>
      <c r="M96"/>
      <c r="N96"/>
    </row>
    <row r="97" spans="1:14" s="7" customFormat="1" hidden="1" x14ac:dyDescent="0.25">
      <c r="A97" s="5"/>
      <c r="B97" s="6" t="s">
        <v>267</v>
      </c>
      <c r="C97" s="6">
        <v>7</v>
      </c>
      <c r="D97" s="25" t="s">
        <v>85</v>
      </c>
      <c r="E97" s="25" t="s">
        <v>268</v>
      </c>
      <c r="F97" s="3"/>
      <c r="G97" s="6"/>
      <c r="H97" s="4" t="s">
        <v>118</v>
      </c>
      <c r="I97" s="4"/>
      <c r="J97" s="6" t="s">
        <v>269</v>
      </c>
      <c r="M97"/>
      <c r="N97"/>
    </row>
    <row r="98" spans="1:14" s="7" customFormat="1" hidden="1" x14ac:dyDescent="0.25">
      <c r="A98" s="5"/>
      <c r="B98" s="6" t="s">
        <v>267</v>
      </c>
      <c r="C98" s="6">
        <v>5</v>
      </c>
      <c r="D98" s="25" t="s">
        <v>64</v>
      </c>
      <c r="E98" s="25" t="s">
        <v>65</v>
      </c>
      <c r="F98" s="3" t="s">
        <v>270</v>
      </c>
      <c r="G98" s="6"/>
      <c r="H98" s="4" t="s">
        <v>118</v>
      </c>
      <c r="I98" s="4"/>
      <c r="J98" s="6"/>
      <c r="M98"/>
      <c r="N98"/>
    </row>
    <row r="99" spans="1:14" s="7" customFormat="1" hidden="1" x14ac:dyDescent="0.25">
      <c r="A99" s="5"/>
      <c r="B99" s="6" t="s">
        <v>271</v>
      </c>
      <c r="C99" s="6">
        <v>3</v>
      </c>
      <c r="D99" s="6" t="s">
        <v>272</v>
      </c>
      <c r="E99" s="6" t="s">
        <v>273</v>
      </c>
      <c r="F99" s="3" t="s">
        <v>274</v>
      </c>
      <c r="G99" s="6"/>
      <c r="H99" s="19" t="s">
        <v>121</v>
      </c>
      <c r="I99" s="4"/>
      <c r="J99" s="6"/>
      <c r="M99"/>
      <c r="N99"/>
    </row>
    <row r="100" spans="1:14" s="7" customFormat="1" hidden="1" x14ac:dyDescent="0.25">
      <c r="A100" s="5"/>
      <c r="B100" s="6" t="s">
        <v>271</v>
      </c>
      <c r="C100" s="6">
        <v>4</v>
      </c>
      <c r="D100" s="6" t="s">
        <v>5</v>
      </c>
      <c r="E100" s="6"/>
      <c r="F100" s="3"/>
      <c r="G100" s="6"/>
      <c r="H100" s="19" t="s">
        <v>121</v>
      </c>
      <c r="I100" s="4"/>
      <c r="J100" s="6"/>
      <c r="M100"/>
      <c r="N100"/>
    </row>
    <row r="101" spans="1:14" s="7" customFormat="1" hidden="1" x14ac:dyDescent="0.25">
      <c r="A101" s="5"/>
      <c r="B101" s="6" t="s">
        <v>267</v>
      </c>
      <c r="C101" s="6">
        <v>6</v>
      </c>
      <c r="D101" s="25" t="s">
        <v>66</v>
      </c>
      <c r="E101" s="25" t="s">
        <v>65</v>
      </c>
      <c r="F101" s="3"/>
      <c r="G101" s="6"/>
      <c r="H101" s="4" t="s">
        <v>118</v>
      </c>
      <c r="I101" s="4"/>
      <c r="J101" s="6"/>
      <c r="M101"/>
      <c r="N101"/>
    </row>
    <row r="102" spans="1:14" s="7" customFormat="1" hidden="1" x14ac:dyDescent="0.25">
      <c r="A102" s="5"/>
      <c r="B102" s="6" t="s">
        <v>267</v>
      </c>
      <c r="C102" s="6">
        <v>1</v>
      </c>
      <c r="D102" s="25" t="s">
        <v>154</v>
      </c>
      <c r="E102" s="25" t="s">
        <v>275</v>
      </c>
      <c r="F102" s="3" t="s">
        <v>276</v>
      </c>
      <c r="G102" s="18" t="s">
        <v>161</v>
      </c>
      <c r="H102" s="4" t="s">
        <v>118</v>
      </c>
      <c r="I102" s="4"/>
      <c r="J102" s="6"/>
      <c r="M102"/>
      <c r="N102"/>
    </row>
    <row r="103" spans="1:14" s="7" customFormat="1" hidden="1" x14ac:dyDescent="0.25">
      <c r="A103" s="5">
        <v>5</v>
      </c>
      <c r="B103" s="28" t="s">
        <v>277</v>
      </c>
      <c r="C103" s="28"/>
      <c r="D103" s="28"/>
      <c r="E103" s="28"/>
      <c r="F103" s="28"/>
      <c r="G103" s="6"/>
      <c r="H103" s="4"/>
      <c r="I103" s="4"/>
      <c r="J103" s="6"/>
      <c r="M103"/>
      <c r="N103"/>
    </row>
    <row r="104" spans="1:14" s="7" customFormat="1" hidden="1" x14ac:dyDescent="0.25">
      <c r="A104" s="5">
        <v>4</v>
      </c>
      <c r="B104" s="28" t="s">
        <v>278</v>
      </c>
      <c r="C104" s="28"/>
      <c r="D104" s="28"/>
      <c r="E104" s="28"/>
      <c r="F104" s="28"/>
      <c r="G104" s="6"/>
      <c r="H104" s="4"/>
      <c r="I104" s="4"/>
      <c r="J104" s="6"/>
      <c r="M104"/>
      <c r="N104"/>
    </row>
    <row r="105" spans="1:14" s="7" customFormat="1" hidden="1" x14ac:dyDescent="0.25">
      <c r="A105" s="5"/>
      <c r="B105" s="6" t="s">
        <v>267</v>
      </c>
      <c r="C105" s="6">
        <v>3</v>
      </c>
      <c r="D105" s="25" t="s">
        <v>61</v>
      </c>
      <c r="E105" s="25" t="s">
        <v>62</v>
      </c>
      <c r="F105" s="3" t="s">
        <v>279</v>
      </c>
      <c r="G105" s="6"/>
      <c r="H105" s="4" t="s">
        <v>118</v>
      </c>
      <c r="I105" s="4"/>
      <c r="J105" s="6"/>
      <c r="M105"/>
      <c r="N105"/>
    </row>
    <row r="106" spans="1:14" s="7" customFormat="1" hidden="1" x14ac:dyDescent="0.25">
      <c r="A106" s="5"/>
      <c r="B106" s="6" t="s">
        <v>130</v>
      </c>
      <c r="C106" s="6">
        <v>5</v>
      </c>
      <c r="D106" s="25" t="s">
        <v>50</v>
      </c>
      <c r="E106" s="25" t="s">
        <v>51</v>
      </c>
      <c r="F106" s="3" t="s">
        <v>280</v>
      </c>
      <c r="G106" s="6"/>
      <c r="H106" s="4" t="s">
        <v>121</v>
      </c>
      <c r="I106" s="4"/>
      <c r="J106" s="6"/>
      <c r="M106"/>
      <c r="N106"/>
    </row>
    <row r="107" spans="1:14" s="7" customFormat="1" hidden="1" x14ac:dyDescent="0.25">
      <c r="A107" s="5"/>
      <c r="B107" s="6" t="s">
        <v>130</v>
      </c>
      <c r="C107" s="6">
        <v>6</v>
      </c>
      <c r="D107" s="25" t="s">
        <v>52</v>
      </c>
      <c r="E107" s="25" t="s">
        <v>51</v>
      </c>
      <c r="F107" s="13" t="s">
        <v>281</v>
      </c>
      <c r="G107" s="6"/>
      <c r="H107" s="4" t="s">
        <v>121</v>
      </c>
      <c r="I107" s="4"/>
      <c r="J107" s="6"/>
      <c r="M107"/>
      <c r="N107"/>
    </row>
    <row r="108" spans="1:14" s="7" customFormat="1" hidden="1" x14ac:dyDescent="0.25">
      <c r="A108" s="5"/>
      <c r="B108" s="6" t="s">
        <v>267</v>
      </c>
      <c r="C108" s="6">
        <v>4</v>
      </c>
      <c r="D108" s="25" t="s">
        <v>39</v>
      </c>
      <c r="E108" s="25" t="s">
        <v>62</v>
      </c>
      <c r="F108" s="3"/>
      <c r="G108" s="6"/>
      <c r="H108" s="4" t="s">
        <v>118</v>
      </c>
      <c r="I108" s="4"/>
      <c r="J108" s="6"/>
      <c r="M108"/>
      <c r="N108"/>
    </row>
    <row r="109" spans="1:14" s="7" customFormat="1" hidden="1" x14ac:dyDescent="0.25">
      <c r="A109" s="5"/>
      <c r="B109" s="6" t="s">
        <v>267</v>
      </c>
      <c r="C109" s="6">
        <v>2</v>
      </c>
      <c r="D109" s="25" t="s">
        <v>25</v>
      </c>
      <c r="E109" s="25" t="s">
        <v>282</v>
      </c>
      <c r="F109" s="3"/>
      <c r="G109" s="18" t="s">
        <v>161</v>
      </c>
      <c r="H109" s="4" t="s">
        <v>118</v>
      </c>
      <c r="I109" s="4"/>
      <c r="J109" s="6"/>
      <c r="M109"/>
      <c r="N109"/>
    </row>
    <row r="110" spans="1:14" s="7" customFormat="1" hidden="1" x14ac:dyDescent="0.25">
      <c r="A110" s="5"/>
      <c r="B110" s="6" t="s">
        <v>267</v>
      </c>
      <c r="C110" s="6">
        <v>8</v>
      </c>
      <c r="D110" s="25" t="s">
        <v>283</v>
      </c>
      <c r="E110" s="25" t="s">
        <v>284</v>
      </c>
      <c r="F110" s="3"/>
      <c r="G110" s="6"/>
      <c r="H110" s="4" t="s">
        <v>118</v>
      </c>
      <c r="I110" s="4"/>
      <c r="J110" s="6" t="s">
        <v>138</v>
      </c>
      <c r="M110"/>
      <c r="N110"/>
    </row>
    <row r="111" spans="1:14" s="7" customFormat="1" hidden="1" x14ac:dyDescent="0.25">
      <c r="A111" s="5"/>
      <c r="B111" s="6" t="s">
        <v>81</v>
      </c>
      <c r="C111" s="6"/>
      <c r="D111" s="14" t="s">
        <v>92</v>
      </c>
      <c r="E111" s="14" t="s">
        <v>285</v>
      </c>
      <c r="F111" s="6"/>
      <c r="G111" s="6"/>
      <c r="H111" s="4" t="s">
        <v>118</v>
      </c>
      <c r="I111" s="4"/>
      <c r="J111" s="6"/>
      <c r="M111"/>
      <c r="N111"/>
    </row>
    <row r="112" spans="1:14" s="7" customFormat="1" hidden="1" x14ac:dyDescent="0.25">
      <c r="A112" s="34">
        <v>3</v>
      </c>
      <c r="B112" s="35" t="s">
        <v>286</v>
      </c>
      <c r="C112" s="16"/>
      <c r="D112" s="35"/>
      <c r="E112" s="35"/>
      <c r="F112" s="35"/>
      <c r="G112" s="36"/>
      <c r="H112" s="37"/>
      <c r="I112" s="37"/>
      <c r="J112" s="36"/>
      <c r="M112"/>
      <c r="N112"/>
    </row>
    <row r="113" spans="1:14" s="7" customFormat="1" hidden="1" x14ac:dyDescent="0.25">
      <c r="A113" s="5"/>
      <c r="B113" s="6" t="s">
        <v>82</v>
      </c>
      <c r="C113">
        <v>1</v>
      </c>
      <c r="D113" s="25" t="s">
        <v>84</v>
      </c>
      <c r="E113" s="25" t="s">
        <v>83</v>
      </c>
      <c r="F113" s="3" t="s">
        <v>287</v>
      </c>
      <c r="G113" s="18" t="s">
        <v>161</v>
      </c>
      <c r="H113" s="4" t="s">
        <v>118</v>
      </c>
      <c r="I113" s="4"/>
      <c r="J113" s="6"/>
      <c r="M113"/>
      <c r="N113"/>
    </row>
    <row r="114" spans="1:14" x14ac:dyDescent="0.25">
      <c r="A114" s="5"/>
      <c r="B114" s="6"/>
      <c r="C114">
        <v>2</v>
      </c>
      <c r="D114" s="6"/>
      <c r="E114" s="6"/>
      <c r="F114" s="39"/>
      <c r="G114" s="6"/>
      <c r="H114" s="4"/>
      <c r="I114" s="38"/>
      <c r="J114" s="6"/>
    </row>
    <row r="115" spans="1:14" hidden="1" x14ac:dyDescent="0.25">
      <c r="A115" s="5"/>
      <c r="B115" s="6" t="s">
        <v>82</v>
      </c>
      <c r="C115">
        <v>3</v>
      </c>
      <c r="D115" s="25" t="s">
        <v>71</v>
      </c>
      <c r="E115" s="25" t="s">
        <v>83</v>
      </c>
      <c r="F115" s="3" t="s">
        <v>288</v>
      </c>
      <c r="G115" s="18" t="s">
        <v>161</v>
      </c>
      <c r="H115" s="4" t="s">
        <v>118</v>
      </c>
      <c r="I115" s="4"/>
      <c r="J115" s="6"/>
    </row>
    <row r="116" spans="1:14" s="7" customFormat="1" x14ac:dyDescent="0.25">
      <c r="A116" s="5"/>
      <c r="B116" s="6"/>
      <c r="C116">
        <v>4</v>
      </c>
      <c r="D116" s="6"/>
      <c r="E116" s="6"/>
      <c r="F116" s="3"/>
      <c r="G116" s="6"/>
      <c r="H116" s="4"/>
      <c r="I116" s="38"/>
      <c r="J116" s="6"/>
      <c r="M116"/>
      <c r="N116"/>
    </row>
    <row r="117" spans="1:14" s="7" customFormat="1" hidden="1" x14ac:dyDescent="0.25">
      <c r="A117" s="2">
        <v>2</v>
      </c>
      <c r="B117" s="16" t="s">
        <v>289</v>
      </c>
      <c r="C117" s="16"/>
      <c r="D117" s="16"/>
      <c r="E117" s="16"/>
      <c r="F117" s="16"/>
      <c r="G117"/>
      <c r="H117" s="1"/>
      <c r="I117" s="1"/>
      <c r="J117"/>
      <c r="M117"/>
      <c r="N117"/>
    </row>
    <row r="118" spans="1:14" s="7" customFormat="1" hidden="1" x14ac:dyDescent="0.25">
      <c r="A118" s="2">
        <v>1</v>
      </c>
      <c r="B118" s="16" t="s">
        <v>290</v>
      </c>
      <c r="C118" s="16"/>
      <c r="D118" s="16"/>
      <c r="E118" s="16"/>
      <c r="F118" s="16"/>
      <c r="G118"/>
      <c r="H118" s="1"/>
      <c r="I118" s="1"/>
      <c r="J118"/>
      <c r="M118"/>
      <c r="N118"/>
    </row>
    <row r="119" spans="1:14" hidden="1" x14ac:dyDescent="0.25">
      <c r="B119" t="s">
        <v>4</v>
      </c>
      <c r="C119">
        <v>1</v>
      </c>
      <c r="D119" s="29" t="s">
        <v>291</v>
      </c>
      <c r="E119" s="29" t="s">
        <v>292</v>
      </c>
      <c r="F119" s="30" t="s">
        <v>293</v>
      </c>
      <c r="H119" s="1" t="s">
        <v>121</v>
      </c>
      <c r="J119" s="33" t="s">
        <v>247</v>
      </c>
      <c r="K119" s="27" t="s">
        <v>294</v>
      </c>
      <c r="L119" s="27">
        <f>COUNTIF(H:H,K119)</f>
        <v>0</v>
      </c>
    </row>
    <row r="120" spans="1:14" hidden="1" x14ac:dyDescent="0.25">
      <c r="B120" t="s">
        <v>4</v>
      </c>
      <c r="C120">
        <v>2</v>
      </c>
      <c r="D120" s="29" t="s">
        <v>294</v>
      </c>
      <c r="E120" s="29" t="s">
        <v>294</v>
      </c>
      <c r="F120" s="31"/>
      <c r="H120" s="1" t="s">
        <v>121</v>
      </c>
      <c r="J120" s="32" t="s">
        <v>295</v>
      </c>
      <c r="K120" s="7" t="s">
        <v>296</v>
      </c>
      <c r="L120" s="7">
        <f>SUM(L117:L119)</f>
        <v>0</v>
      </c>
    </row>
    <row r="121" spans="1:14" hidden="1" x14ac:dyDescent="0.25">
      <c r="B121" t="s">
        <v>4</v>
      </c>
      <c r="C121">
        <v>3</v>
      </c>
      <c r="D121" s="29" t="s">
        <v>294</v>
      </c>
      <c r="E121" s="29" t="s">
        <v>294</v>
      </c>
      <c r="F121" s="31"/>
      <c r="H121" s="1" t="s">
        <v>121</v>
      </c>
      <c r="J121" s="32" t="s">
        <v>295</v>
      </c>
    </row>
    <row r="122" spans="1:14" hidden="1" x14ac:dyDescent="0.25">
      <c r="B122" t="s">
        <v>4</v>
      </c>
      <c r="C122">
        <v>4</v>
      </c>
      <c r="D122" s="29" t="s">
        <v>294</v>
      </c>
      <c r="E122" s="29" t="s">
        <v>294</v>
      </c>
      <c r="F122" s="31"/>
      <c r="H122" s="1" t="s">
        <v>121</v>
      </c>
      <c r="J122" s="32" t="s">
        <v>295</v>
      </c>
    </row>
    <row r="123" spans="1:14" hidden="1" x14ac:dyDescent="0.25">
      <c r="A123" s="5"/>
      <c r="B123" s="6" t="s">
        <v>86</v>
      </c>
      <c r="C123">
        <v>3</v>
      </c>
      <c r="D123" s="25" t="s">
        <v>27</v>
      </c>
      <c r="E123" s="25" t="s">
        <v>88</v>
      </c>
      <c r="F123" s="3" t="s">
        <v>297</v>
      </c>
      <c r="G123" s="6"/>
      <c r="H123" s="4" t="s">
        <v>118</v>
      </c>
      <c r="I123" s="4"/>
      <c r="J123" s="6"/>
    </row>
    <row r="124" spans="1:14" hidden="1" x14ac:dyDescent="0.25">
      <c r="A124" s="5"/>
      <c r="B124" s="6" t="s">
        <v>86</v>
      </c>
      <c r="C124">
        <v>4</v>
      </c>
      <c r="D124" s="25" t="s">
        <v>89</v>
      </c>
      <c r="E124" s="25" t="s">
        <v>298</v>
      </c>
      <c r="F124" s="3"/>
      <c r="G124" s="6"/>
      <c r="H124" s="4" t="s">
        <v>118</v>
      </c>
      <c r="I124" s="4"/>
      <c r="J124" s="6"/>
    </row>
    <row r="125" spans="1:14" hidden="1" x14ac:dyDescent="0.25">
      <c r="B125" s="15" t="s">
        <v>299</v>
      </c>
      <c r="C125" s="16"/>
      <c r="D125" s="16"/>
      <c r="E125" s="16"/>
      <c r="F125" s="16"/>
    </row>
    <row r="126" spans="1:14" hidden="1" x14ac:dyDescent="0.25"/>
    <row r="127" spans="1:14" x14ac:dyDescent="0.25">
      <c r="B127" s="42"/>
      <c r="C127" s="41"/>
      <c r="D127" s="41"/>
    </row>
    <row r="129" spans="2:4" x14ac:dyDescent="0.25">
      <c r="B129" s="43"/>
      <c r="C129" s="6"/>
      <c r="D129" s="6"/>
    </row>
    <row r="130" spans="2:4" x14ac:dyDescent="0.25">
      <c r="B130" s="43"/>
      <c r="C130" s="6"/>
      <c r="D130" s="6"/>
    </row>
    <row r="131" spans="2:4" x14ac:dyDescent="0.25">
      <c r="B131" s="43"/>
      <c r="C131" s="6"/>
      <c r="D131" s="6"/>
    </row>
    <row r="132" spans="2:4" x14ac:dyDescent="0.25">
      <c r="B132" s="43"/>
      <c r="C132" s="6"/>
      <c r="D132" s="6"/>
    </row>
    <row r="133" spans="2:4" x14ac:dyDescent="0.25">
      <c r="B133" s="43"/>
      <c r="C133" s="6"/>
      <c r="D133" s="6"/>
    </row>
    <row r="134" spans="2:4" x14ac:dyDescent="0.25">
      <c r="B134" s="43"/>
      <c r="C134" s="6"/>
      <c r="D134" s="6"/>
    </row>
    <row r="135" spans="2:4" x14ac:dyDescent="0.25">
      <c r="B135" s="43"/>
      <c r="C135" s="6"/>
      <c r="D135" s="6"/>
    </row>
    <row r="136" spans="2:4" x14ac:dyDescent="0.25">
      <c r="B136" s="43"/>
      <c r="C136" s="6"/>
      <c r="D136" s="6"/>
    </row>
    <row r="137" spans="2:4" x14ac:dyDescent="0.25">
      <c r="B137" s="43"/>
      <c r="C137" s="6"/>
      <c r="D137" s="6"/>
    </row>
    <row r="138" spans="2:4" x14ac:dyDescent="0.25">
      <c r="B138" s="43"/>
      <c r="C138" s="6"/>
      <c r="D138" s="6"/>
    </row>
    <row r="139" spans="2:4" x14ac:dyDescent="0.25">
      <c r="B139" s="43"/>
      <c r="C139" s="6"/>
      <c r="D139" s="6"/>
    </row>
    <row r="140" spans="2:4" x14ac:dyDescent="0.25">
      <c r="B140" s="43"/>
      <c r="C140" s="6"/>
      <c r="D140" s="6"/>
    </row>
    <row r="141" spans="2:4" x14ac:dyDescent="0.25">
      <c r="B141" s="43"/>
      <c r="C141" s="6"/>
      <c r="D141" s="6"/>
    </row>
    <row r="142" spans="2:4" x14ac:dyDescent="0.25">
      <c r="B142" s="43"/>
      <c r="C142" s="6"/>
      <c r="D142" s="6"/>
    </row>
    <row r="143" spans="2:4" x14ac:dyDescent="0.25">
      <c r="B143" s="43"/>
      <c r="C143" s="3"/>
      <c r="D143" s="3"/>
    </row>
    <row r="144" spans="2:4" x14ac:dyDescent="0.25">
      <c r="B144" s="43"/>
      <c r="C144" s="6"/>
      <c r="D144" s="6"/>
    </row>
    <row r="145" spans="2:4" x14ac:dyDescent="0.25">
      <c r="B145" s="43"/>
      <c r="C145" s="6"/>
      <c r="D145" s="6"/>
    </row>
    <row r="146" spans="2:4" x14ac:dyDescent="0.25">
      <c r="B146" s="43"/>
      <c r="C146" s="6"/>
      <c r="D146" s="6"/>
    </row>
    <row r="147" spans="2:4" x14ac:dyDescent="0.25">
      <c r="B147" s="43"/>
      <c r="C147" s="6"/>
      <c r="D147" s="6"/>
    </row>
    <row r="148" spans="2:4" x14ac:dyDescent="0.25">
      <c r="B148" s="43"/>
      <c r="C148" s="6"/>
      <c r="D148" s="6"/>
    </row>
    <row r="149" spans="2:4" x14ac:dyDescent="0.25">
      <c r="B149" s="6"/>
      <c r="C149" s="6"/>
      <c r="D149" s="6"/>
    </row>
    <row r="150" spans="2:4" x14ac:dyDescent="0.25">
      <c r="B150" s="43"/>
      <c r="C150" s="6"/>
      <c r="D150" s="6"/>
    </row>
    <row r="151" spans="2:4" x14ac:dyDescent="0.25">
      <c r="B151" s="43"/>
      <c r="C151" s="6"/>
      <c r="D151" s="6"/>
    </row>
    <row r="152" spans="2:4" x14ac:dyDescent="0.25">
      <c r="B152" s="43"/>
      <c r="C152" s="6"/>
      <c r="D152" s="6"/>
    </row>
    <row r="153" spans="2:4" x14ac:dyDescent="0.25">
      <c r="B153" s="43"/>
      <c r="C153" s="6"/>
      <c r="D153" s="6"/>
    </row>
    <row r="154" spans="2:4" x14ac:dyDescent="0.25">
      <c r="B154" s="43"/>
      <c r="C154" s="6"/>
      <c r="D154" s="6"/>
    </row>
    <row r="155" spans="2:4" x14ac:dyDescent="0.25">
      <c r="B155" s="43"/>
      <c r="C155" s="6"/>
      <c r="D155" s="6"/>
    </row>
    <row r="156" spans="2:4" x14ac:dyDescent="0.25">
      <c r="B156" s="43"/>
      <c r="C156" s="6"/>
      <c r="D156" s="6"/>
    </row>
    <row r="157" spans="2:4" x14ac:dyDescent="0.25">
      <c r="B157" s="43"/>
      <c r="C157" s="6"/>
      <c r="D157" s="6"/>
    </row>
    <row r="158" spans="2:4" x14ac:dyDescent="0.25">
      <c r="B158" s="43"/>
      <c r="C158" s="6"/>
      <c r="D158" s="6"/>
    </row>
    <row r="159" spans="2:4" x14ac:dyDescent="0.25">
      <c r="B159" s="43"/>
      <c r="C159" s="6"/>
      <c r="D159" s="6"/>
    </row>
    <row r="160" spans="2:4" x14ac:dyDescent="0.25">
      <c r="B160" s="43"/>
      <c r="C160" s="6"/>
      <c r="D160" s="6"/>
    </row>
    <row r="161" spans="2:4" x14ac:dyDescent="0.25">
      <c r="B161" s="43"/>
      <c r="C161" s="6"/>
      <c r="D161" s="6"/>
    </row>
    <row r="162" spans="2:4" x14ac:dyDescent="0.25">
      <c r="B162" s="43"/>
      <c r="C162" s="6"/>
      <c r="D162" s="6"/>
    </row>
    <row r="163" spans="2:4" x14ac:dyDescent="0.25">
      <c r="B163" s="43"/>
      <c r="C163" s="6"/>
      <c r="D163" s="6"/>
    </row>
    <row r="164" spans="2:4" x14ac:dyDescent="0.25">
      <c r="B164" s="43"/>
      <c r="C164" s="6"/>
      <c r="D164" s="6"/>
    </row>
    <row r="165" spans="2:4" x14ac:dyDescent="0.25">
      <c r="B165" s="43"/>
      <c r="C165" s="6"/>
      <c r="D165" s="6"/>
    </row>
    <row r="166" spans="2:4" x14ac:dyDescent="0.25">
      <c r="B166" s="43"/>
      <c r="C166" s="6"/>
      <c r="D166" s="6"/>
    </row>
    <row r="167" spans="2:4" x14ac:dyDescent="0.25">
      <c r="B167" s="43"/>
      <c r="C167" s="6"/>
      <c r="D167" s="6"/>
    </row>
    <row r="168" spans="2:4" x14ac:dyDescent="0.25">
      <c r="B168" s="43"/>
      <c r="C168" s="6"/>
      <c r="D168" s="6"/>
    </row>
    <row r="169" spans="2:4" x14ac:dyDescent="0.25">
      <c r="B169" s="43"/>
      <c r="C169" s="6"/>
      <c r="D169" s="6"/>
    </row>
    <row r="170" spans="2:4" x14ac:dyDescent="0.25">
      <c r="B170" s="43"/>
      <c r="C170" s="6"/>
      <c r="D170" s="6"/>
    </row>
    <row r="171" spans="2:4" x14ac:dyDescent="0.25">
      <c r="B171" s="43"/>
      <c r="C171" s="6"/>
      <c r="D171" s="6"/>
    </row>
    <row r="172" spans="2:4" x14ac:dyDescent="0.25">
      <c r="B172" s="43"/>
      <c r="C172" s="6"/>
      <c r="D172" s="6"/>
    </row>
    <row r="173" spans="2:4" x14ac:dyDescent="0.25">
      <c r="B173" s="43"/>
      <c r="C173" s="6"/>
      <c r="D173" s="6"/>
    </row>
    <row r="174" spans="2:4" x14ac:dyDescent="0.25">
      <c r="B174" s="43"/>
      <c r="C174" s="6"/>
      <c r="D174" s="6"/>
    </row>
    <row r="175" spans="2:4" x14ac:dyDescent="0.25">
      <c r="B175" s="43"/>
      <c r="C175" s="6"/>
      <c r="D175" s="6"/>
    </row>
    <row r="176" spans="2:4" x14ac:dyDescent="0.25">
      <c r="B176" s="43"/>
      <c r="C176" s="6"/>
      <c r="D176" s="6"/>
    </row>
    <row r="177" spans="2:4" x14ac:dyDescent="0.25">
      <c r="B177" s="43"/>
      <c r="C177" s="6"/>
      <c r="D177" s="6"/>
    </row>
    <row r="178" spans="2:4" x14ac:dyDescent="0.25">
      <c r="B178" s="43"/>
      <c r="C178" s="6"/>
      <c r="D178" s="6"/>
    </row>
    <row r="179" spans="2:4" x14ac:dyDescent="0.25">
      <c r="B179" s="43"/>
      <c r="C179" s="6"/>
      <c r="D179" s="6"/>
    </row>
    <row r="180" spans="2:4" x14ac:dyDescent="0.25">
      <c r="B180" s="43"/>
      <c r="C180" s="6"/>
      <c r="D180" s="6"/>
    </row>
    <row r="181" spans="2:4" x14ac:dyDescent="0.25">
      <c r="B181" s="43"/>
      <c r="C181" s="6"/>
      <c r="D181" s="6"/>
    </row>
    <row r="182" spans="2:4" x14ac:dyDescent="0.25">
      <c r="B182" s="43"/>
      <c r="C182" s="6"/>
      <c r="D182" s="6"/>
    </row>
    <row r="183" spans="2:4" x14ac:dyDescent="0.25">
      <c r="B183" s="43"/>
      <c r="C183" s="6"/>
      <c r="D183" s="6"/>
    </row>
    <row r="184" spans="2:4" x14ac:dyDescent="0.25">
      <c r="B184" s="43"/>
      <c r="C184" s="6"/>
      <c r="D184" s="6"/>
    </row>
    <row r="185" spans="2:4" x14ac:dyDescent="0.25">
      <c r="B185" s="43"/>
      <c r="C185" s="6"/>
      <c r="D185" s="6"/>
    </row>
    <row r="186" spans="2:4" x14ac:dyDescent="0.25">
      <c r="B186" s="43"/>
      <c r="C186" s="6"/>
      <c r="D186" s="6"/>
    </row>
    <row r="187" spans="2:4" x14ac:dyDescent="0.25">
      <c r="B187" s="43"/>
      <c r="C187" s="6"/>
      <c r="D187" s="6"/>
    </row>
    <row r="188" spans="2:4" x14ac:dyDescent="0.25">
      <c r="B188" s="43"/>
      <c r="C188" s="6"/>
      <c r="D188" s="6"/>
    </row>
    <row r="189" spans="2:4" x14ac:dyDescent="0.25">
      <c r="B189" s="43"/>
      <c r="C189" s="6"/>
      <c r="D189" s="6"/>
    </row>
    <row r="190" spans="2:4" x14ac:dyDescent="0.25">
      <c r="B190" s="43"/>
      <c r="C190" s="6"/>
      <c r="D190" s="6"/>
    </row>
    <row r="191" spans="2:4" x14ac:dyDescent="0.25">
      <c r="B191" s="43"/>
      <c r="C191" s="6"/>
      <c r="D191" s="6"/>
    </row>
    <row r="192" spans="2:4" x14ac:dyDescent="0.25">
      <c r="B192" s="6"/>
      <c r="C192" s="6"/>
      <c r="D192" s="6"/>
    </row>
    <row r="193" spans="2:4" x14ac:dyDescent="0.25">
      <c r="B193" s="6"/>
      <c r="C193" s="6"/>
      <c r="D193" s="6"/>
    </row>
    <row r="194" spans="2:4" x14ac:dyDescent="0.25">
      <c r="B194" s="43"/>
      <c r="C194" s="6"/>
      <c r="D194" s="6"/>
    </row>
    <row r="195" spans="2:4" x14ac:dyDescent="0.25">
      <c r="B195" s="43"/>
      <c r="C195" s="6"/>
      <c r="D195" s="6"/>
    </row>
    <row r="196" spans="2:4" x14ac:dyDescent="0.25">
      <c r="B196" s="43"/>
      <c r="C196" s="6"/>
      <c r="D196" s="6"/>
    </row>
    <row r="197" spans="2:4" x14ac:dyDescent="0.25">
      <c r="B197" s="43"/>
      <c r="C197" s="6"/>
      <c r="D197" s="6"/>
    </row>
    <row r="198" spans="2:4" x14ac:dyDescent="0.25">
      <c r="B198" s="43"/>
      <c r="C198" s="6"/>
      <c r="D198" s="6"/>
    </row>
    <row r="199" spans="2:4" x14ac:dyDescent="0.25">
      <c r="B199" s="43"/>
      <c r="C199" s="6"/>
      <c r="D199" s="6"/>
    </row>
    <row r="200" spans="2:4" x14ac:dyDescent="0.25">
      <c r="B200" s="43"/>
      <c r="C200" s="6"/>
      <c r="D200" s="6"/>
    </row>
    <row r="201" spans="2:4" x14ac:dyDescent="0.25">
      <c r="B201" s="43"/>
      <c r="C201" s="6"/>
      <c r="D201" s="6"/>
    </row>
    <row r="202" spans="2:4" x14ac:dyDescent="0.25">
      <c r="B202" s="43"/>
      <c r="C202" s="6"/>
      <c r="D202" s="6"/>
    </row>
    <row r="203" spans="2:4" x14ac:dyDescent="0.25">
      <c r="B203" s="43"/>
      <c r="C203" s="6"/>
      <c r="D203" s="6"/>
    </row>
    <row r="204" spans="2:4" x14ac:dyDescent="0.25">
      <c r="B204" s="44"/>
      <c r="C204" s="36"/>
      <c r="D204" s="36"/>
    </row>
    <row r="205" spans="2:4" x14ac:dyDescent="0.25">
      <c r="B205" s="43"/>
      <c r="C205" s="6"/>
      <c r="D205" s="6"/>
    </row>
    <row r="206" spans="2:4" x14ac:dyDescent="0.25">
      <c r="B206" s="43"/>
      <c r="C206" s="6"/>
      <c r="D206" s="6"/>
    </row>
    <row r="207" spans="2:4" x14ac:dyDescent="0.25">
      <c r="B207" s="43"/>
      <c r="C207" s="6"/>
      <c r="D207" s="6"/>
    </row>
    <row r="208" spans="2:4" x14ac:dyDescent="0.25">
      <c r="B208" s="43"/>
      <c r="C208" s="6"/>
      <c r="D208" s="6"/>
    </row>
    <row r="209" spans="2:4" x14ac:dyDescent="0.25">
      <c r="B209" s="43"/>
      <c r="C209" s="6"/>
      <c r="D209" s="6"/>
    </row>
    <row r="210" spans="2:4" x14ac:dyDescent="0.25">
      <c r="B210" s="43"/>
      <c r="C210" s="6"/>
      <c r="D210" s="6"/>
    </row>
    <row r="211" spans="2:4" x14ac:dyDescent="0.25">
      <c r="B211" s="43"/>
      <c r="C211" s="6"/>
      <c r="D211" s="6"/>
    </row>
    <row r="212" spans="2:4" x14ac:dyDescent="0.25">
      <c r="B212" s="45"/>
      <c r="C212" s="46"/>
      <c r="D212" s="46"/>
    </row>
  </sheetData>
  <autoFilter ref="A1:L126" xr:uid="{00000000-0009-0000-0000-000002000000}">
    <filterColumn colId="7">
      <filters>
        <filter val="YES"/>
      </filters>
    </filterColumn>
    <filterColumn colId="8">
      <filters>
        <filter val="Y"/>
      </filters>
    </filterColumn>
    <sortState xmlns:xlrd2="http://schemas.microsoft.com/office/spreadsheetml/2017/richdata2" ref="A2:L124">
      <sortCondition ref="B1:B126"/>
    </sortState>
  </autoFilter>
  <conditionalFormatting sqref="H1:H1048576">
    <cfRule type="cellIs" dxfId="1" priority="1" operator="equal">
      <formula>"NO"</formula>
    </cfRule>
    <cfRule type="cellIs" dxfId="0" priority="2" operator="equal">
      <formula>"YES"</formula>
    </cfRule>
  </conditionalFormatting>
  <hyperlinks>
    <hyperlink ref="F113" r:id="rId1" xr:uid="{00000000-0004-0000-0200-000000000000}"/>
    <hyperlink ref="F115" r:id="rId2" xr:uid="{00000000-0004-0000-0200-000001000000}"/>
    <hyperlink ref="F14" r:id="rId3" xr:uid="{00000000-0004-0000-0200-000002000000}"/>
    <hyperlink ref="F5" r:id="rId4" xr:uid="{00000000-0004-0000-0200-000003000000}"/>
    <hyperlink ref="F51" r:id="rId5" xr:uid="{00000000-0004-0000-0200-000004000000}"/>
    <hyperlink ref="F58" r:id="rId6" xr:uid="{00000000-0004-0000-0200-000005000000}"/>
    <hyperlink ref="F56" r:id="rId7" xr:uid="{00000000-0004-0000-0200-000006000000}"/>
    <hyperlink ref="F61" r:id="rId8" xr:uid="{00000000-0004-0000-0200-000007000000}"/>
    <hyperlink ref="F99" r:id="rId9" xr:uid="{00000000-0004-0000-0200-000008000000}"/>
    <hyperlink ref="F31" r:id="rId10" xr:uid="{00000000-0004-0000-0200-000009000000}"/>
    <hyperlink ref="F38" r:id="rId11" xr:uid="{00000000-0004-0000-0200-00000A000000}"/>
    <hyperlink ref="F95" r:id="rId12" xr:uid="{00000000-0004-0000-0200-00000B000000}"/>
    <hyperlink ref="F16" r:id="rId13" xr:uid="{00000000-0004-0000-0200-00000C000000}"/>
    <hyperlink ref="F54" r:id="rId14" xr:uid="{00000000-0004-0000-0200-00000D000000}"/>
    <hyperlink ref="F17" r:id="rId15" xr:uid="{00000000-0004-0000-0200-00000E000000}"/>
    <hyperlink ref="F47" r:id="rId16" xr:uid="{00000000-0004-0000-0200-00000F000000}"/>
    <hyperlink ref="F35" r:id="rId17" xr:uid="{00000000-0004-0000-0200-000010000000}"/>
    <hyperlink ref="F36" r:id="rId18" xr:uid="{00000000-0004-0000-0200-000011000000}"/>
    <hyperlink ref="F40" r:id="rId19" xr:uid="{00000000-0004-0000-0200-000012000000}"/>
    <hyperlink ref="F24" r:id="rId20" xr:uid="{00000000-0004-0000-0200-000013000000}"/>
    <hyperlink ref="F28" r:id="rId21" xr:uid="{00000000-0004-0000-0200-000014000000}"/>
    <hyperlink ref="F107" r:id="rId22" xr:uid="{00000000-0004-0000-0200-000015000000}"/>
    <hyperlink ref="F50" r:id="rId23" xr:uid="{00000000-0004-0000-0200-000016000000}"/>
    <hyperlink ref="F45" r:id="rId24" xr:uid="{00000000-0004-0000-0200-000017000000}"/>
    <hyperlink ref="F48" r:id="rId25" xr:uid="{00000000-0004-0000-0200-000018000000}"/>
    <hyperlink ref="F44" r:id="rId26" xr:uid="{00000000-0004-0000-0200-000019000000}"/>
    <hyperlink ref="F13" r:id="rId27" xr:uid="{00000000-0004-0000-0200-00001A000000}"/>
    <hyperlink ref="F57" r:id="rId28" xr:uid="{00000000-0004-0000-0200-00001B000000}"/>
    <hyperlink ref="F77" r:id="rId29" xr:uid="{00000000-0004-0000-0200-00001C000000}"/>
    <hyperlink ref="F6" r:id="rId30" xr:uid="{00000000-0004-0000-0200-00001D000000}"/>
    <hyperlink ref="F67" r:id="rId31" xr:uid="{00000000-0004-0000-0200-00001E000000}"/>
    <hyperlink ref="F62" r:id="rId32" xr:uid="{00000000-0004-0000-0200-00001F000000}"/>
    <hyperlink ref="F66" r:id="rId33" xr:uid="{00000000-0004-0000-0200-000020000000}"/>
    <hyperlink ref="F68" r:id="rId34" xr:uid="{00000000-0004-0000-0200-000021000000}"/>
    <hyperlink ref="F119" r:id="rId35" xr:uid="{00000000-0004-0000-0200-000022000000}"/>
    <hyperlink ref="F26" r:id="rId36" xr:uid="{00000000-0004-0000-0200-000023000000}"/>
  </hyperlinks>
  <pageMargins left="0.25" right="0.25" top="0.75" bottom="0.75" header="0.3" footer="0.3"/>
  <pageSetup paperSize="8" orientation="portrait" r:id="rId3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9E240-CE80-4F0F-AFCE-B4C59771A093}">
  <dimension ref="B2:E76"/>
  <sheetViews>
    <sheetView topLeftCell="A33" zoomScale="80" zoomScaleNormal="80" workbookViewId="0">
      <selection activeCell="C66" sqref="C66"/>
    </sheetView>
  </sheetViews>
  <sheetFormatPr defaultRowHeight="15" x14ac:dyDescent="0.25"/>
  <cols>
    <col min="2" max="2" width="26.5703125" customWidth="1"/>
    <col min="3" max="3" width="43.85546875" style="137" customWidth="1"/>
    <col min="4" max="4" width="72" style="137" customWidth="1"/>
    <col min="5" max="5" width="46" customWidth="1"/>
  </cols>
  <sheetData>
    <row r="2" spans="2:5" ht="15.75" thickBot="1" x14ac:dyDescent="0.3"/>
    <row r="3" spans="2:5" ht="15.75" thickBot="1" x14ac:dyDescent="0.3">
      <c r="B3" s="171" t="s">
        <v>541</v>
      </c>
      <c r="C3" s="170" t="s">
        <v>540</v>
      </c>
      <c r="D3" s="167"/>
      <c r="E3" s="169"/>
    </row>
    <row r="4" spans="2:5" x14ac:dyDescent="0.25">
      <c r="B4" s="226"/>
      <c r="C4" s="229"/>
      <c r="D4" s="143"/>
      <c r="E4" s="150"/>
    </row>
    <row r="5" spans="2:5" x14ac:dyDescent="0.25">
      <c r="B5" s="227"/>
      <c r="C5" s="230"/>
      <c r="D5" s="143"/>
      <c r="E5" s="159"/>
    </row>
    <row r="6" spans="2:5" ht="15.75" thickBot="1" x14ac:dyDescent="0.3">
      <c r="B6" s="228"/>
      <c r="C6" s="231"/>
      <c r="D6" s="143"/>
      <c r="E6" s="159"/>
    </row>
    <row r="7" spans="2:5" x14ac:dyDescent="0.25">
      <c r="B7" s="232" t="s">
        <v>539</v>
      </c>
      <c r="C7" s="229"/>
      <c r="D7" s="143"/>
      <c r="E7" s="159"/>
    </row>
    <row r="8" spans="2:5" x14ac:dyDescent="0.25">
      <c r="B8" s="233"/>
      <c r="C8" s="230"/>
      <c r="D8" s="143"/>
      <c r="E8" s="159"/>
    </row>
    <row r="9" spans="2:5" ht="15.75" thickBot="1" x14ac:dyDescent="0.3">
      <c r="B9" s="234"/>
      <c r="C9" s="231"/>
      <c r="D9" s="143"/>
      <c r="E9" s="159"/>
    </row>
    <row r="10" spans="2:5" x14ac:dyDescent="0.25">
      <c r="B10" s="232" t="s">
        <v>538</v>
      </c>
      <c r="C10" s="229"/>
      <c r="D10" s="143"/>
      <c r="E10" s="159"/>
    </row>
    <row r="11" spans="2:5" x14ac:dyDescent="0.25">
      <c r="B11" s="233"/>
      <c r="C11" s="230"/>
      <c r="D11" s="143"/>
      <c r="E11" s="159"/>
    </row>
    <row r="12" spans="2:5" ht="15.75" thickBot="1" x14ac:dyDescent="0.3">
      <c r="B12" s="234"/>
      <c r="C12" s="231"/>
      <c r="D12" s="143"/>
      <c r="E12" s="159"/>
    </row>
    <row r="13" spans="2:5" ht="135.75" thickBot="1" x14ac:dyDescent="0.3">
      <c r="B13" s="162" t="s">
        <v>537</v>
      </c>
      <c r="C13" s="168"/>
      <c r="D13" s="167" t="s">
        <v>536</v>
      </c>
      <c r="E13" s="159"/>
    </row>
    <row r="14" spans="2:5" x14ac:dyDescent="0.25">
      <c r="B14" s="226" t="s">
        <v>535</v>
      </c>
      <c r="C14" s="148"/>
      <c r="D14" s="148" t="s">
        <v>534</v>
      </c>
      <c r="E14" s="159"/>
    </row>
    <row r="15" spans="2:5" x14ac:dyDescent="0.25">
      <c r="B15" s="227"/>
      <c r="C15" s="143"/>
      <c r="D15" s="166" t="s">
        <v>533</v>
      </c>
      <c r="E15" s="159"/>
    </row>
    <row r="16" spans="2:5" ht="15.75" thickBot="1" x14ac:dyDescent="0.3">
      <c r="B16" s="228"/>
      <c r="C16" s="139"/>
      <c r="D16" s="165" t="s">
        <v>532</v>
      </c>
      <c r="E16" s="159"/>
    </row>
    <row r="17" spans="2:5" ht="120" x14ac:dyDescent="0.25">
      <c r="B17" s="162"/>
      <c r="C17" s="164"/>
      <c r="D17" s="143" t="s">
        <v>531</v>
      </c>
      <c r="E17" s="159"/>
    </row>
    <row r="18" spans="2:5" x14ac:dyDescent="0.25">
      <c r="B18" s="159" t="s">
        <v>530</v>
      </c>
      <c r="C18" s="164"/>
      <c r="D18" s="174" t="s">
        <v>572</v>
      </c>
      <c r="E18" s="159"/>
    </row>
    <row r="19" spans="2:5" ht="15.75" thickBot="1" x14ac:dyDescent="0.3">
      <c r="B19" s="146"/>
      <c r="C19" s="164"/>
      <c r="D19" s="143"/>
      <c r="E19" s="159"/>
    </row>
    <row r="20" spans="2:5" x14ac:dyDescent="0.25">
      <c r="B20" s="226" t="s">
        <v>529</v>
      </c>
      <c r="C20" s="163"/>
      <c r="D20" s="148"/>
      <c r="E20" s="150"/>
    </row>
    <row r="21" spans="2:5" ht="75" x14ac:dyDescent="0.25">
      <c r="B21" s="227"/>
      <c r="C21" s="146" t="s">
        <v>528</v>
      </c>
      <c r="D21" s="143" t="s">
        <v>571</v>
      </c>
      <c r="E21" s="159"/>
    </row>
    <row r="22" spans="2:5" ht="75" x14ac:dyDescent="0.25">
      <c r="B22" s="227"/>
      <c r="C22" s="146" t="s">
        <v>527</v>
      </c>
      <c r="D22" s="143" t="s">
        <v>570</v>
      </c>
      <c r="E22" s="159"/>
    </row>
    <row r="23" spans="2:5" ht="105" x14ac:dyDescent="0.25">
      <c r="B23" s="227"/>
      <c r="C23" s="146" t="s">
        <v>542</v>
      </c>
      <c r="D23" s="143" t="s">
        <v>569</v>
      </c>
      <c r="E23" s="159"/>
    </row>
    <row r="24" spans="2:5" ht="45" x14ac:dyDescent="0.25">
      <c r="B24" s="227"/>
      <c r="C24" s="146" t="s">
        <v>526</v>
      </c>
      <c r="D24" s="143" t="s">
        <v>568</v>
      </c>
      <c r="E24" s="159"/>
    </row>
    <row r="25" spans="2:5" ht="15.75" thickBot="1" x14ac:dyDescent="0.3">
      <c r="B25" s="228"/>
      <c r="C25" s="141"/>
      <c r="D25" s="139"/>
      <c r="E25" s="160"/>
    </row>
    <row r="26" spans="2:5" x14ac:dyDescent="0.25">
      <c r="B26" s="162"/>
      <c r="D26" s="148"/>
      <c r="E26" s="163" t="s">
        <v>525</v>
      </c>
    </row>
    <row r="27" spans="2:5" ht="15.75" thickBot="1" x14ac:dyDescent="0.3">
      <c r="B27" s="146"/>
      <c r="D27" s="143"/>
      <c r="E27" s="146" t="s">
        <v>484</v>
      </c>
    </row>
    <row r="28" spans="2:5" ht="30" x14ac:dyDescent="0.25">
      <c r="B28" s="146"/>
      <c r="D28" s="143"/>
      <c r="E28" s="162" t="s">
        <v>482</v>
      </c>
    </row>
    <row r="29" spans="2:5" ht="45" x14ac:dyDescent="0.25">
      <c r="B29" s="144"/>
      <c r="C29" s="137" t="s">
        <v>524</v>
      </c>
      <c r="D29" s="143" t="s">
        <v>567</v>
      </c>
      <c r="E29" s="146" t="s">
        <v>523</v>
      </c>
    </row>
    <row r="30" spans="2:5" ht="90" x14ac:dyDescent="0.25">
      <c r="B30" s="144" t="s">
        <v>522</v>
      </c>
      <c r="C30" s="137" t="s">
        <v>521</v>
      </c>
      <c r="D30" s="143" t="s">
        <v>566</v>
      </c>
      <c r="E30" s="146" t="s">
        <v>520</v>
      </c>
    </row>
    <row r="31" spans="2:5" ht="105" x14ac:dyDescent="0.25">
      <c r="B31" s="144"/>
      <c r="C31" s="137" t="s">
        <v>519</v>
      </c>
      <c r="D31" s="143" t="s">
        <v>565</v>
      </c>
      <c r="E31" s="146" t="s">
        <v>518</v>
      </c>
    </row>
    <row r="32" spans="2:5" x14ac:dyDescent="0.25">
      <c r="B32" s="144"/>
      <c r="C32" s="161" t="s">
        <v>517</v>
      </c>
      <c r="D32" s="154" t="s">
        <v>516</v>
      </c>
      <c r="E32" s="159"/>
    </row>
    <row r="33" spans="2:5" x14ac:dyDescent="0.25">
      <c r="B33" s="146"/>
      <c r="C33" s="161"/>
      <c r="D33" s="143"/>
      <c r="E33" s="159"/>
    </row>
    <row r="34" spans="2:5" x14ac:dyDescent="0.25">
      <c r="B34" s="146"/>
      <c r="C34" s="152"/>
      <c r="D34" s="143"/>
      <c r="E34" s="159"/>
    </row>
    <row r="35" spans="2:5" x14ac:dyDescent="0.25">
      <c r="B35" s="146"/>
      <c r="C35" s="152"/>
      <c r="D35" s="143"/>
      <c r="E35" s="159"/>
    </row>
    <row r="36" spans="2:5" ht="15.75" thickBot="1" x14ac:dyDescent="0.3">
      <c r="B36" s="141"/>
      <c r="C36" s="140"/>
      <c r="D36" s="139"/>
      <c r="E36" s="160"/>
    </row>
    <row r="37" spans="2:5" x14ac:dyDescent="0.25">
      <c r="B37" s="150"/>
      <c r="C37" s="148"/>
      <c r="D37" s="148"/>
      <c r="E37" s="155" t="s">
        <v>515</v>
      </c>
    </row>
    <row r="38" spans="2:5" ht="30" x14ac:dyDescent="0.25">
      <c r="B38" s="146"/>
      <c r="C38" s="143"/>
      <c r="D38" s="143"/>
      <c r="E38" s="142" t="s">
        <v>514</v>
      </c>
    </row>
    <row r="39" spans="2:5" ht="75" x14ac:dyDescent="0.25">
      <c r="B39" s="159"/>
      <c r="C39" s="146" t="s">
        <v>513</v>
      </c>
      <c r="D39" s="143" t="s">
        <v>564</v>
      </c>
      <c r="E39" s="142" t="s">
        <v>512</v>
      </c>
    </row>
    <row r="40" spans="2:5" x14ac:dyDescent="0.25">
      <c r="B40" s="146" t="s">
        <v>511</v>
      </c>
      <c r="C40" s="146" t="s">
        <v>563</v>
      </c>
      <c r="D40" s="154" t="s">
        <v>507</v>
      </c>
      <c r="E40" s="142" t="s">
        <v>510</v>
      </c>
    </row>
    <row r="41" spans="2:5" ht="75" x14ac:dyDescent="0.25">
      <c r="B41" s="159"/>
      <c r="C41" s="146" t="s">
        <v>509</v>
      </c>
      <c r="D41" s="143" t="s">
        <v>562</v>
      </c>
      <c r="E41" s="142" t="s">
        <v>508</v>
      </c>
    </row>
    <row r="42" spans="2:5" ht="45" x14ac:dyDescent="0.25">
      <c r="B42" s="146"/>
      <c r="C42" s="143" t="s">
        <v>475</v>
      </c>
      <c r="D42" s="143" t="s">
        <v>561</v>
      </c>
      <c r="E42" s="142" t="s">
        <v>506</v>
      </c>
    </row>
    <row r="43" spans="2:5" x14ac:dyDescent="0.25">
      <c r="B43" s="146"/>
      <c r="C43" s="143"/>
      <c r="D43" s="143"/>
      <c r="E43" s="142"/>
    </row>
    <row r="44" spans="2:5" x14ac:dyDescent="0.25">
      <c r="B44" s="146"/>
      <c r="C44" s="158"/>
      <c r="E44" s="151"/>
    </row>
    <row r="45" spans="2:5" ht="15.75" thickBot="1" x14ac:dyDescent="0.3">
      <c r="B45" s="141" t="s">
        <v>505</v>
      </c>
      <c r="C45" s="157"/>
      <c r="D45" s="139"/>
      <c r="E45" s="138"/>
    </row>
    <row r="46" spans="2:5" x14ac:dyDescent="0.25">
      <c r="B46" s="150"/>
      <c r="C46" s="149"/>
      <c r="D46" s="148"/>
      <c r="E46" s="155" t="s">
        <v>504</v>
      </c>
    </row>
    <row r="47" spans="2:5" x14ac:dyDescent="0.25">
      <c r="B47" s="146"/>
      <c r="D47" s="143"/>
      <c r="E47" s="142"/>
    </row>
    <row r="48" spans="2:5" x14ac:dyDescent="0.25">
      <c r="B48" s="146"/>
      <c r="D48" s="143"/>
      <c r="E48" s="142" t="s">
        <v>503</v>
      </c>
    </row>
    <row r="49" spans="2:5" x14ac:dyDescent="0.25">
      <c r="B49" s="146"/>
      <c r="D49" s="143"/>
      <c r="E49" s="142" t="s">
        <v>502</v>
      </c>
    </row>
    <row r="50" spans="2:5" ht="90" x14ac:dyDescent="0.25">
      <c r="B50" s="146" t="s">
        <v>501</v>
      </c>
      <c r="C50" s="137" t="s">
        <v>500</v>
      </c>
      <c r="D50" s="143" t="s">
        <v>560</v>
      </c>
      <c r="E50" s="142" t="s">
        <v>499</v>
      </c>
    </row>
    <row r="51" spans="2:5" ht="90" x14ac:dyDescent="0.25">
      <c r="B51" s="156"/>
      <c r="C51" s="137" t="s">
        <v>498</v>
      </c>
      <c r="D51" s="143" t="s">
        <v>559</v>
      </c>
      <c r="E51" s="142" t="s">
        <v>497</v>
      </c>
    </row>
    <row r="52" spans="2:5" ht="45" x14ac:dyDescent="0.25">
      <c r="B52" s="156"/>
      <c r="C52" s="137" t="s">
        <v>496</v>
      </c>
      <c r="D52" s="143" t="s">
        <v>558</v>
      </c>
      <c r="E52" s="142"/>
    </row>
    <row r="53" spans="2:5" x14ac:dyDescent="0.25">
      <c r="B53" s="146"/>
      <c r="C53" s="137" t="s">
        <v>495</v>
      </c>
      <c r="D53" s="154" t="s">
        <v>494</v>
      </c>
      <c r="E53" s="153"/>
    </row>
    <row r="54" spans="2:5" x14ac:dyDescent="0.25">
      <c r="B54" s="146"/>
      <c r="C54" s="152"/>
      <c r="D54" s="143"/>
      <c r="E54" s="151"/>
    </row>
    <row r="55" spans="2:5" x14ac:dyDescent="0.25">
      <c r="B55" s="146"/>
      <c r="C55" s="152"/>
      <c r="D55" s="143"/>
      <c r="E55" s="151"/>
    </row>
    <row r="56" spans="2:5" ht="15.75" thickBot="1" x14ac:dyDescent="0.3">
      <c r="B56" s="141"/>
      <c r="C56" s="140"/>
      <c r="D56" s="139"/>
      <c r="E56" s="138"/>
    </row>
    <row r="57" spans="2:5" x14ac:dyDescent="0.25">
      <c r="B57" s="150"/>
      <c r="C57" s="149"/>
      <c r="D57" s="148"/>
      <c r="E57" s="155" t="s">
        <v>493</v>
      </c>
    </row>
    <row r="58" spans="2:5" x14ac:dyDescent="0.25">
      <c r="B58" s="146"/>
      <c r="D58" s="143"/>
      <c r="E58" s="142"/>
    </row>
    <row r="59" spans="2:5" ht="75" x14ac:dyDescent="0.25">
      <c r="B59" s="144"/>
      <c r="C59" s="137" t="s">
        <v>492</v>
      </c>
      <c r="D59" s="143" t="s">
        <v>557</v>
      </c>
      <c r="E59" s="142" t="s">
        <v>491</v>
      </c>
    </row>
    <row r="60" spans="2:5" ht="75" x14ac:dyDescent="0.25">
      <c r="B60" s="146" t="s">
        <v>490</v>
      </c>
      <c r="C60" s="137" t="s">
        <v>489</v>
      </c>
      <c r="D60" s="143" t="s">
        <v>556</v>
      </c>
      <c r="E60" s="142" t="s">
        <v>488</v>
      </c>
    </row>
    <row r="61" spans="2:5" ht="45" x14ac:dyDescent="0.25">
      <c r="B61" s="144"/>
      <c r="C61" s="137" t="s">
        <v>487</v>
      </c>
      <c r="D61" s="143" t="s">
        <v>555</v>
      </c>
      <c r="E61" s="142" t="s">
        <v>486</v>
      </c>
    </row>
    <row r="62" spans="2:5" ht="75" x14ac:dyDescent="0.25">
      <c r="B62" s="144"/>
      <c r="C62" s="137" t="s">
        <v>485</v>
      </c>
      <c r="D62" s="143" t="s">
        <v>554</v>
      </c>
      <c r="E62" s="142"/>
    </row>
    <row r="63" spans="2:5" x14ac:dyDescent="0.25">
      <c r="B63" s="146"/>
      <c r="D63" s="143"/>
      <c r="E63" s="153"/>
    </row>
    <row r="64" spans="2:5" x14ac:dyDescent="0.25">
      <c r="B64" s="146"/>
      <c r="D64" s="143"/>
      <c r="E64" s="153"/>
    </row>
    <row r="65" spans="2:5" x14ac:dyDescent="0.25">
      <c r="B65" s="146"/>
      <c r="D65" s="143"/>
      <c r="E65" s="153"/>
    </row>
    <row r="66" spans="2:5" x14ac:dyDescent="0.25">
      <c r="B66" s="146"/>
      <c r="C66" s="152"/>
      <c r="D66" s="143"/>
      <c r="E66" s="151"/>
    </row>
    <row r="67" spans="2:5" x14ac:dyDescent="0.25">
      <c r="B67" s="146"/>
      <c r="C67" s="152"/>
      <c r="D67" s="143"/>
      <c r="E67" s="151"/>
    </row>
    <row r="68" spans="2:5" x14ac:dyDescent="0.25">
      <c r="B68" s="146"/>
      <c r="C68" s="152"/>
      <c r="D68" s="143"/>
      <c r="E68" s="151"/>
    </row>
    <row r="69" spans="2:5" ht="15.75" thickBot="1" x14ac:dyDescent="0.3">
      <c r="B69" s="141"/>
      <c r="C69" s="140"/>
      <c r="D69" s="143"/>
      <c r="E69" s="151"/>
    </row>
    <row r="70" spans="2:5" x14ac:dyDescent="0.25">
      <c r="B70" s="150"/>
      <c r="C70" s="149"/>
      <c r="D70" s="148"/>
      <c r="E70" s="147" t="s">
        <v>484</v>
      </c>
    </row>
    <row r="71" spans="2:5" ht="45" x14ac:dyDescent="0.25">
      <c r="B71" s="146"/>
      <c r="C71" s="145" t="s">
        <v>483</v>
      </c>
      <c r="D71" s="143" t="s">
        <v>553</v>
      </c>
      <c r="E71" s="142" t="s">
        <v>482</v>
      </c>
    </row>
    <row r="72" spans="2:5" x14ac:dyDescent="0.25">
      <c r="B72" s="144"/>
      <c r="C72" s="145" t="s">
        <v>481</v>
      </c>
      <c r="D72" s="143" t="s">
        <v>552</v>
      </c>
      <c r="E72" s="142"/>
    </row>
    <row r="73" spans="2:5" ht="150" x14ac:dyDescent="0.25">
      <c r="B73" s="146" t="s">
        <v>480</v>
      </c>
      <c r="C73" s="145" t="s">
        <v>479</v>
      </c>
      <c r="D73" s="143" t="s">
        <v>551</v>
      </c>
      <c r="E73" s="142" t="s">
        <v>478</v>
      </c>
    </row>
    <row r="74" spans="2:5" ht="135" x14ac:dyDescent="0.25">
      <c r="B74" s="144"/>
      <c r="C74" s="145" t="s">
        <v>477</v>
      </c>
      <c r="D74" s="143" t="s">
        <v>550</v>
      </c>
      <c r="E74" s="142" t="s">
        <v>476</v>
      </c>
    </row>
    <row r="75" spans="2:5" x14ac:dyDescent="0.25">
      <c r="B75" s="144"/>
      <c r="D75" s="143"/>
      <c r="E75" s="142"/>
    </row>
    <row r="76" spans="2:5" ht="15.75" thickBot="1" x14ac:dyDescent="0.3">
      <c r="B76" s="141"/>
      <c r="C76" s="140"/>
      <c r="D76" s="139"/>
      <c r="E76" s="138"/>
    </row>
  </sheetData>
  <mergeCells count="8">
    <mergeCell ref="B20:B25"/>
    <mergeCell ref="B14:B16"/>
    <mergeCell ref="B4:B6"/>
    <mergeCell ref="C4:C6"/>
    <mergeCell ref="B7:B9"/>
    <mergeCell ref="C7:C9"/>
    <mergeCell ref="B10:B12"/>
    <mergeCell ref="C10:C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B08E1-BA82-4D5A-88CD-00F615A8FF9A}">
  <dimension ref="A1:F21"/>
  <sheetViews>
    <sheetView workbookViewId="0">
      <selection activeCell="D26" sqref="D26"/>
    </sheetView>
  </sheetViews>
  <sheetFormatPr defaultRowHeight="15" x14ac:dyDescent="0.25"/>
  <cols>
    <col min="1" max="3" width="34.85546875" customWidth="1"/>
    <col min="4" max="4" width="63.42578125" customWidth="1"/>
    <col min="5" max="6" width="34.85546875" customWidth="1"/>
  </cols>
  <sheetData>
    <row r="1" spans="1:6" x14ac:dyDescent="0.25">
      <c r="A1" s="129" t="s">
        <v>389</v>
      </c>
      <c r="B1" s="129" t="s">
        <v>0</v>
      </c>
      <c r="C1" s="129" t="s">
        <v>390</v>
      </c>
      <c r="D1" s="129" t="s">
        <v>374</v>
      </c>
      <c r="E1" s="129" t="s">
        <v>391</v>
      </c>
      <c r="F1" s="129" t="s">
        <v>3</v>
      </c>
    </row>
    <row r="21" spans="2:4" x14ac:dyDescent="0.25">
      <c r="B21" s="194"/>
      <c r="C21" s="194"/>
      <c r="D21" s="19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62982-EFF0-4563-B3ED-4C8A51265CDD}">
  <dimension ref="A1:C26"/>
  <sheetViews>
    <sheetView workbookViewId="0">
      <selection activeCell="D13" sqref="D13"/>
    </sheetView>
  </sheetViews>
  <sheetFormatPr defaultRowHeight="15" x14ac:dyDescent="0.25"/>
  <cols>
    <col min="1" max="4" width="43" customWidth="1"/>
  </cols>
  <sheetData>
    <row r="1" spans="1:3" x14ac:dyDescent="0.25">
      <c r="A1" s="193" t="s">
        <v>0</v>
      </c>
      <c r="B1" s="193" t="s">
        <v>390</v>
      </c>
      <c r="C1" s="193" t="s">
        <v>374</v>
      </c>
    </row>
    <row r="2" spans="1:3" x14ac:dyDescent="0.25">
      <c r="A2" t="s">
        <v>254</v>
      </c>
      <c r="B2" t="s">
        <v>727</v>
      </c>
      <c r="C2" t="s">
        <v>671</v>
      </c>
    </row>
    <row r="3" spans="1:3" x14ac:dyDescent="0.25">
      <c r="A3" t="s">
        <v>12</v>
      </c>
      <c r="B3" t="s">
        <v>728</v>
      </c>
      <c r="C3" t="s">
        <v>671</v>
      </c>
    </row>
    <row r="4" spans="1:3" x14ac:dyDescent="0.25">
      <c r="A4" t="s">
        <v>729</v>
      </c>
      <c r="B4" t="s">
        <v>730</v>
      </c>
      <c r="C4" t="s">
        <v>731</v>
      </c>
    </row>
    <row r="5" spans="1:3" x14ac:dyDescent="0.25">
      <c r="A5" t="s">
        <v>732</v>
      </c>
      <c r="B5" t="s">
        <v>733</v>
      </c>
      <c r="C5" t="s">
        <v>734</v>
      </c>
    </row>
    <row r="6" spans="1:3" x14ac:dyDescent="0.25">
      <c r="A6" t="s">
        <v>735</v>
      </c>
      <c r="B6" t="s">
        <v>736</v>
      </c>
      <c r="C6" t="s">
        <v>737</v>
      </c>
    </row>
    <row r="7" spans="1:3" x14ac:dyDescent="0.25">
      <c r="A7" t="s">
        <v>738</v>
      </c>
      <c r="B7" t="s">
        <v>739</v>
      </c>
      <c r="C7" t="s">
        <v>740</v>
      </c>
    </row>
    <row r="8" spans="1:3" x14ac:dyDescent="0.25">
      <c r="A8" t="s">
        <v>741</v>
      </c>
      <c r="B8" t="s">
        <v>742</v>
      </c>
      <c r="C8" t="s">
        <v>743</v>
      </c>
    </row>
    <row r="9" spans="1:3" x14ac:dyDescent="0.25">
      <c r="A9" t="s">
        <v>744</v>
      </c>
      <c r="B9" t="s">
        <v>745</v>
      </c>
      <c r="C9" t="s">
        <v>746</v>
      </c>
    </row>
    <row r="10" spans="1:3" x14ac:dyDescent="0.25">
      <c r="A10" t="s">
        <v>104</v>
      </c>
      <c r="B10" t="s">
        <v>747</v>
      </c>
      <c r="C10" t="s">
        <v>748</v>
      </c>
    </row>
    <row r="11" spans="1:3" x14ac:dyDescent="0.25">
      <c r="A11" t="s">
        <v>106</v>
      </c>
      <c r="B11" t="s">
        <v>749</v>
      </c>
      <c r="C11" t="s">
        <v>750</v>
      </c>
    </row>
    <row r="12" spans="1:3" x14ac:dyDescent="0.25">
      <c r="A12" t="s">
        <v>751</v>
      </c>
      <c r="B12" t="s">
        <v>752</v>
      </c>
      <c r="C12" t="s">
        <v>753</v>
      </c>
    </row>
    <row r="13" spans="1:3" x14ac:dyDescent="0.25">
      <c r="A13" t="s">
        <v>754</v>
      </c>
      <c r="B13" t="s">
        <v>755</v>
      </c>
      <c r="C13" t="s">
        <v>756</v>
      </c>
    </row>
    <row r="14" spans="1:3" x14ac:dyDescent="0.25">
      <c r="A14" t="s">
        <v>757</v>
      </c>
      <c r="B14" t="s">
        <v>758</v>
      </c>
      <c r="C14" t="s">
        <v>759</v>
      </c>
    </row>
    <row r="15" spans="1:3" x14ac:dyDescent="0.25">
      <c r="A15" t="s">
        <v>760</v>
      </c>
      <c r="B15" t="s">
        <v>761</v>
      </c>
      <c r="C15" t="s">
        <v>762</v>
      </c>
    </row>
    <row r="16" spans="1:3" x14ac:dyDescent="0.25">
      <c r="A16" t="s">
        <v>763</v>
      </c>
      <c r="B16" t="s">
        <v>764</v>
      </c>
      <c r="C16" t="s">
        <v>593</v>
      </c>
    </row>
    <row r="17" spans="1:3" x14ac:dyDescent="0.25">
      <c r="A17" t="s">
        <v>765</v>
      </c>
      <c r="B17" t="s">
        <v>766</v>
      </c>
      <c r="C17" t="s">
        <v>767</v>
      </c>
    </row>
    <row r="18" spans="1:3" x14ac:dyDescent="0.25">
      <c r="A18" t="s">
        <v>768</v>
      </c>
      <c r="B18" t="s">
        <v>769</v>
      </c>
      <c r="C18" t="s">
        <v>770</v>
      </c>
    </row>
    <row r="19" spans="1:3" x14ac:dyDescent="0.25">
      <c r="A19" t="s">
        <v>771</v>
      </c>
      <c r="B19" t="s">
        <v>772</v>
      </c>
      <c r="C19" t="s">
        <v>773</v>
      </c>
    </row>
    <row r="20" spans="1:3" x14ac:dyDescent="0.25">
      <c r="A20" t="s">
        <v>774</v>
      </c>
      <c r="B20" t="s">
        <v>775</v>
      </c>
      <c r="C20" t="s">
        <v>776</v>
      </c>
    </row>
    <row r="21" spans="1:3" x14ac:dyDescent="0.25">
      <c r="A21" t="s">
        <v>777</v>
      </c>
      <c r="B21" t="s">
        <v>778</v>
      </c>
      <c r="C21" t="s">
        <v>779</v>
      </c>
    </row>
    <row r="22" spans="1:3" x14ac:dyDescent="0.25">
      <c r="A22" t="s">
        <v>780</v>
      </c>
      <c r="B22" t="s">
        <v>781</v>
      </c>
      <c r="C22" t="s">
        <v>500</v>
      </c>
    </row>
    <row r="23" spans="1:3" x14ac:dyDescent="0.25">
      <c r="A23" t="s">
        <v>782</v>
      </c>
      <c r="B23" t="s">
        <v>783</v>
      </c>
      <c r="C23" t="s">
        <v>784</v>
      </c>
    </row>
    <row r="24" spans="1:3" x14ac:dyDescent="0.25">
      <c r="A24" t="s">
        <v>785</v>
      </c>
      <c r="B24" t="s">
        <v>786</v>
      </c>
      <c r="C24" t="s">
        <v>787</v>
      </c>
    </row>
    <row r="25" spans="1:3" x14ac:dyDescent="0.25">
      <c r="A25" t="s">
        <v>788</v>
      </c>
      <c r="B25" t="s">
        <v>789</v>
      </c>
      <c r="C25" t="s">
        <v>790</v>
      </c>
    </row>
    <row r="26" spans="1:3" x14ac:dyDescent="0.25">
      <c r="A26" t="s">
        <v>791</v>
      </c>
      <c r="B26" t="s">
        <v>792</v>
      </c>
      <c r="C26" t="s">
        <v>793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1F4D2-15A3-4B11-AAA6-2B1087601FC1}">
  <dimension ref="A1:D20"/>
  <sheetViews>
    <sheetView workbookViewId="0">
      <selection activeCell="I36" sqref="I36"/>
    </sheetView>
  </sheetViews>
  <sheetFormatPr defaultRowHeight="15" x14ac:dyDescent="0.25"/>
  <cols>
    <col min="1" max="1" width="12.28515625" customWidth="1"/>
    <col min="2" max="2" width="16.140625" customWidth="1"/>
    <col min="3" max="3" width="27" customWidth="1"/>
  </cols>
  <sheetData>
    <row r="1" spans="1:3" x14ac:dyDescent="0.25">
      <c r="A1" t="s">
        <v>610</v>
      </c>
      <c r="B1" t="s">
        <v>611</v>
      </c>
      <c r="C1" t="s">
        <v>612</v>
      </c>
    </row>
    <row r="2" spans="1:3" x14ac:dyDescent="0.25">
      <c r="A2" t="s">
        <v>608</v>
      </c>
      <c r="B2" t="s">
        <v>609</v>
      </c>
      <c r="C2" t="s">
        <v>613</v>
      </c>
    </row>
    <row r="3" spans="1:3" x14ac:dyDescent="0.25">
      <c r="A3" t="s">
        <v>614</v>
      </c>
      <c r="B3" t="s">
        <v>615</v>
      </c>
      <c r="C3" t="s">
        <v>613</v>
      </c>
    </row>
    <row r="4" spans="1:3" x14ac:dyDescent="0.25">
      <c r="A4" t="s">
        <v>616</v>
      </c>
      <c r="B4" t="s">
        <v>609</v>
      </c>
      <c r="C4" t="s">
        <v>617</v>
      </c>
    </row>
    <row r="5" spans="1:3" x14ac:dyDescent="0.25">
      <c r="A5" t="s">
        <v>53</v>
      </c>
      <c r="B5" t="s">
        <v>618</v>
      </c>
      <c r="C5" t="s">
        <v>619</v>
      </c>
    </row>
    <row r="6" spans="1:3" x14ac:dyDescent="0.25">
      <c r="A6" t="s">
        <v>625</v>
      </c>
      <c r="B6" t="s">
        <v>626</v>
      </c>
      <c r="C6" t="s">
        <v>627</v>
      </c>
    </row>
    <row r="7" spans="1:3" x14ac:dyDescent="0.25">
      <c r="A7" t="s">
        <v>620</v>
      </c>
      <c r="B7" t="s">
        <v>621</v>
      </c>
      <c r="C7" t="s">
        <v>627</v>
      </c>
    </row>
    <row r="8" spans="1:3" x14ac:dyDescent="0.25">
      <c r="A8" t="s">
        <v>622</v>
      </c>
      <c r="B8" t="s">
        <v>623</v>
      </c>
      <c r="C8" t="s">
        <v>624</v>
      </c>
    </row>
    <row r="9" spans="1:3" x14ac:dyDescent="0.25">
      <c r="A9" t="s">
        <v>701</v>
      </c>
      <c r="B9" t="s">
        <v>702</v>
      </c>
      <c r="C9" t="s">
        <v>619</v>
      </c>
    </row>
    <row r="20" spans="4:4" x14ac:dyDescent="0.25">
      <c r="D20" t="s">
        <v>628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0CD48AD689024C9D351FEFD46BC6B1" ma:contentTypeVersion="16" ma:contentTypeDescription="Create a new document." ma:contentTypeScope="" ma:versionID="a1b9fcaff5d0bee65dd0ee72b739b60e">
  <xsd:schema xmlns:xsd="http://www.w3.org/2001/XMLSchema" xmlns:xs="http://www.w3.org/2001/XMLSchema" xmlns:p="http://schemas.microsoft.com/office/2006/metadata/properties" xmlns:ns2="345d718f-8b0f-49a6-85c1-c46b64455a81" xmlns:ns3="24a00170-d0b3-466a-adbc-d06c0a756da3" targetNamespace="http://schemas.microsoft.com/office/2006/metadata/properties" ma:root="true" ma:fieldsID="764ec982fd6dd64d249ec53f720bd756" ns2:_="" ns3:_="">
    <xsd:import namespace="345d718f-8b0f-49a6-85c1-c46b64455a81"/>
    <xsd:import namespace="24a00170-d0b3-466a-adbc-d06c0a756d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5d718f-8b0f-49a6-85c1-c46b64455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640c34d-e620-459d-940c-cf7b42737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a00170-d0b3-466a-adbc-d06c0a756da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88e68f97-a256-42c8-bd7b-1d9c3bedaf3c}" ma:internalName="TaxCatchAll" ma:showField="CatchAllData" ma:web="24a00170-d0b3-466a-adbc-d06c0a756d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a00170-d0b3-466a-adbc-d06c0a756da3" xsi:nil="true"/>
    <lcf76f155ced4ddcb4097134ff3c332f xmlns="345d718f-8b0f-49a6-85c1-c46b64455a8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7871295-017A-4D49-8150-471179DA72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AAB093-4F25-4FDA-BD98-DB53658DFFA8}"/>
</file>

<file path=customXml/itemProps3.xml><?xml version="1.0" encoding="utf-8"?>
<ds:datastoreItem xmlns:ds="http://schemas.openxmlformats.org/officeDocument/2006/customXml" ds:itemID="{5AF75BFA-842E-4144-8125-CD1FF81ABE57}">
  <ds:schemaRefs>
    <ds:schemaRef ds:uri="http://purl.org/dc/terms/"/>
    <ds:schemaRef ds:uri="http://purl.org/dc/elements/1.1/"/>
    <ds:schemaRef ds:uri="345d718f-8b0f-49a6-85c1-c46b64455a81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24a00170-d0b3-466a-adbc-d06c0a756da3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Event Details</vt:lpstr>
      <vt:lpstr>Event To-Do List</vt:lpstr>
      <vt:lpstr>Sponsors</vt:lpstr>
      <vt:lpstr>Trade Stalls</vt:lpstr>
      <vt:lpstr>Budget</vt:lpstr>
      <vt:lpstr>YES_Seating Chart</vt:lpstr>
      <vt:lpstr>Contacts </vt:lpstr>
      <vt:lpstr>RSVP</vt:lpstr>
      <vt:lpstr>Speaker</vt:lpstr>
      <vt:lpstr>Media</vt:lpstr>
      <vt:lpstr>'Event To-Do List'!Print_Area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Steph</dc:creator>
  <cp:keywords/>
  <dc:description/>
  <cp:lastModifiedBy>Codie Rowling</cp:lastModifiedBy>
  <cp:revision/>
  <cp:lastPrinted>2021-11-19T01:03:12Z</cp:lastPrinted>
  <dcterms:created xsi:type="dcterms:W3CDTF">2016-10-11T05:02:15Z</dcterms:created>
  <dcterms:modified xsi:type="dcterms:W3CDTF">2023-11-13T02:11:53Z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0x010100B90CD48AD689024C9D351FEFD46BC6B1</vt:lpwstr>
  </property>
  <property fmtid="{D5CDD505-2E9C-101B-9397-08002B2CF9AE}" pid="3" name="AuthorIds_UIVersion_512">
    <vt:lpwstr>57</vt:lpwstr>
  </property>
  <property fmtid="{D5CDD505-2E9C-101B-9397-08002B2CF9AE}" pid="4" name="Order">
    <vt:r8>4900</vt:r8>
  </property>
  <property fmtid="{D5CDD505-2E9C-101B-9397-08002B2CF9AE}" pid="5" name="MediaServiceImageTags">
    <vt:lpwstr/>
  </property>
</Properties>
</file>